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655" activeTab="0"/>
  </bookViews>
  <sheets>
    <sheet name="AVANCE PLAN MJTO_30 DIC 2010" sheetId="1" r:id="rId1"/>
  </sheets>
  <definedNames/>
  <calcPr fullCalcOnLoad="1"/>
</workbook>
</file>

<file path=xl/comments1.xml><?xml version="1.0" encoding="utf-8"?>
<comments xmlns="http://schemas.openxmlformats.org/spreadsheetml/2006/main">
  <authors>
    <author>jmzambrano</author>
    <author>laquijano</author>
    <author>CONTRALORIA </author>
  </authors>
  <commentList>
    <comment ref="S11" authorId="0">
      <text>
        <r>
          <rPr>
            <b/>
            <sz val="8"/>
            <rFont val="Tahoma"/>
            <family val="0"/>
          </rPr>
          <t>Fecha (dia-mes-año) de evaluación 
del plan de mejoramiento.</t>
        </r>
      </text>
    </comment>
    <comment ref="A12" authorId="1">
      <text>
        <r>
          <rPr>
            <b/>
            <sz val="8"/>
            <rFont val="Tahoma"/>
            <family val="0"/>
          </rPr>
          <t>Liste consecutivamente los hallazgos definidos  en el informe  partiendo de uno.  
Nota:  cuando una acción correctiva soluciona varios hallazgos de una misma naturaleza se  debe agrupar.</t>
        </r>
        <r>
          <rPr>
            <sz val="8"/>
            <rFont val="Tahoma"/>
            <family val="0"/>
          </rPr>
          <t xml:space="preserve">
</t>
        </r>
      </text>
    </comment>
    <comment ref="B12" authorId="1">
      <text>
        <r>
          <rPr>
            <b/>
            <sz val="8"/>
            <rFont val="Tahoma"/>
            <family val="2"/>
          </rPr>
          <t xml:space="preserve">Seleccione el numero del codigo correspondiente a la naturaleza del hallazgo y su origen en las diferentes áreas de la administración, según la clasificación esteblecida por la CGR. </t>
        </r>
        <r>
          <rPr>
            <sz val="8"/>
            <rFont val="Tahoma"/>
            <family val="0"/>
          </rPr>
          <t xml:space="preserve">
</t>
        </r>
      </text>
    </comment>
    <comment ref="C12" authorId="2">
      <text>
        <r>
          <rPr>
            <b/>
            <sz val="8"/>
            <rFont val="Tahoma"/>
            <family val="2"/>
          </rPr>
          <t xml:space="preserve">DESCRIBA BREVEMENTE EL HALLAZGO ( NO MAS DE 50 PALABRAS).
</t>
        </r>
      </text>
    </comment>
    <comment ref="D12" authorId="2">
      <text>
        <r>
          <rPr>
            <b/>
            <sz val="8"/>
            <rFont val="Tahoma"/>
            <family val="0"/>
          </rPr>
          <t>RELACIONE EL FACTOR GENERADOR DE LA FALLA ADMINISTRATIVA.</t>
        </r>
      </text>
    </comment>
    <comment ref="E12" authorId="2">
      <text>
        <r>
          <rPr>
            <b/>
            <sz val="8"/>
            <rFont val="Tahoma"/>
            <family val="0"/>
          </rPr>
          <t>RELACIONE LAS CONSECUENCIAS DE LA FALLA.</t>
        </r>
        <r>
          <rPr>
            <sz val="8"/>
            <rFont val="Tahoma"/>
            <family val="0"/>
          </rPr>
          <t xml:space="preserve">
</t>
        </r>
      </text>
    </comment>
    <comment ref="F12" authorId="1">
      <text>
        <r>
          <rPr>
            <b/>
            <sz val="8"/>
            <rFont val="Tahoma"/>
            <family val="0"/>
          </rPr>
          <t>Registre la acción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Relacione de manera concreta el objetivo que tiene que cumplir  la acción emprendida para corregir o prevenir las situaciones que se derivan de los hallazgos. </t>
        </r>
        <r>
          <rPr>
            <sz val="8"/>
            <rFont val="Tahoma"/>
            <family val="0"/>
          </rPr>
          <t xml:space="preserve">
</t>
        </r>
      </text>
    </comment>
    <comment ref="H12" authorId="1">
      <text>
        <r>
          <rPr>
            <b/>
            <sz val="8"/>
            <rFont val="Tahoma"/>
            <family val="2"/>
          </rPr>
          <t>Relacione y cuantifique las actividades a desarrollar para el cumplimiento de las metas parciales y finales que permitan medir el avance y cumplimiento del propósito  de mejoramiento. 
Se deben incluir tantas filas como metas sean necesarias.</t>
        </r>
      </text>
    </comment>
    <comment ref="I12" authorId="1">
      <text>
        <r>
          <rPr>
            <b/>
            <sz val="8"/>
            <rFont val="Tahoma"/>
            <family val="2"/>
          </rPr>
          <t xml:space="preserve">Relacione el nombre de la unidad de medida que se  utiliza para medir el grado de avance de la actividad .
(unidades o porcentaje) 
</t>
        </r>
      </text>
    </comment>
    <comment ref="J12" authorId="1">
      <text>
        <r>
          <rPr>
            <b/>
            <sz val="8"/>
            <rFont val="Tahoma"/>
            <family val="2"/>
          </rPr>
          <t xml:space="preserve">Relacione la cantidad, Volumen o tamaño de la actividad, establecido en unidades o porcentajes. 
</t>
        </r>
      </text>
    </comment>
    <comment ref="K12" authorId="1">
      <text>
        <r>
          <rPr>
            <b/>
            <sz val="8"/>
            <rFont val="Tahoma"/>
            <family val="0"/>
          </rPr>
          <t xml:space="preserve">Fecha programada para la iniciación de cada actividad para el cumplimiento de la meta final. </t>
        </r>
        <r>
          <rPr>
            <sz val="8"/>
            <rFont val="Tahoma"/>
            <family val="0"/>
          </rPr>
          <t xml:space="preserve">
</t>
        </r>
      </text>
    </comment>
    <comment ref="L12" authorId="1">
      <text>
        <r>
          <rPr>
            <b/>
            <sz val="8"/>
            <rFont val="Tahoma"/>
            <family val="2"/>
          </rPr>
          <t>Fecha programada para la terminación de cada actividad para el cumplimiento de la meta final.</t>
        </r>
      </text>
    </comment>
    <comment ref="M12" authorId="1">
      <text>
        <r>
          <rPr>
            <b/>
            <sz val="8"/>
            <rFont val="Tahoma"/>
            <family val="2"/>
          </rPr>
          <t xml:space="preserve">La hoja calcula automáticamente el plazo de duración de la actividad  de mejoramiento teniendo en cuenta las fechas de incio y terminación de la meta.
</t>
        </r>
      </text>
    </comment>
    <comment ref="N12" authorId="1">
      <text>
        <r>
          <rPr>
            <sz val="8"/>
            <rFont val="Tahoma"/>
            <family val="2"/>
          </rPr>
          <t>Registre el avance fisico de la ejecución de la actividad.</t>
        </r>
        <r>
          <rPr>
            <sz val="8"/>
            <rFont val="Tahoma"/>
            <family val="0"/>
          </rPr>
          <t xml:space="preserve">
</t>
        </r>
      </text>
    </comment>
    <comment ref="O12" authorId="1">
      <text>
        <r>
          <rPr>
            <sz val="8"/>
            <rFont val="Tahoma"/>
            <family val="2"/>
          </rPr>
          <t>Calcula el avance porcentual de la actividad dividiendo la ejecución informada en la columna N sobre la columna J</t>
        </r>
        <r>
          <rPr>
            <sz val="8"/>
            <rFont val="Tahoma"/>
            <family val="0"/>
          </rPr>
          <t xml:space="preserve">
</t>
        </r>
      </text>
    </comment>
    <comment ref="S12" authorId="2">
      <text>
        <r>
          <rPr>
            <b/>
            <sz val="8"/>
            <rFont val="Tahoma"/>
            <family val="0"/>
          </rPr>
          <t>Registre si la actividad fue efectiva o no.</t>
        </r>
        <r>
          <rPr>
            <sz val="8"/>
            <rFont val="Tahoma"/>
            <family val="0"/>
          </rPr>
          <t xml:space="preserve">
</t>
        </r>
      </text>
    </comment>
  </commentList>
</comments>
</file>

<file path=xl/sharedStrings.xml><?xml version="1.0" encoding="utf-8"?>
<sst xmlns="http://schemas.openxmlformats.org/spreadsheetml/2006/main" count="809" uniqueCount="761">
  <si>
    <t xml:space="preserve">La PGN no hizo revelación en las notas a los estados contables sobre la justificación de la existencia de bienes no explotados, que corresponde a la cuenta 1637 – Propiedades, Planta y Equipo no Explotados, la cual presenta un saldo de $3.322,4 millones. </t>
  </si>
  <si>
    <t>Esta situación, se debe a falta de control y seguimiento, de conformidad con lo reglamentado por la Contaduría General de la Nación en el numeral 29 del capítulo III, título II de la Resolución 356 de 2007.</t>
  </si>
  <si>
    <t>Afectó la confiabilidad de la información contable.</t>
  </si>
  <si>
    <t xml:space="preserve">Medir y reportar de manera unificada en Strategos y la cuenta fiscal, el cumplimiento del  Plan Estratégico Institucional </t>
  </si>
  <si>
    <t>Mejorar los niveles de medición de la eficiencia y la eficacia institucional.</t>
  </si>
  <si>
    <t xml:space="preserve">Revisar la ficha del indicador en la dependencia, donde se cambio un parámetro de comportamiento y automáticamente el sistema de recalculo con base en las mediciones ya existentes. </t>
  </si>
  <si>
    <t>Mejorar la calidad en el reporte de la información, de acuerdo a la parametrización desarrollada para cada plan,</t>
  </si>
  <si>
    <t>Capacitar en Strategos y hacer seguimiento por parte de la Oficina de Planeación a todos los planes de las 132 dependencias y garantizar que en la Procuraduría Provincial  Valle de Aburra como en las demás depéndencias sean capacitadas de manera presencial como mínimo dos funcionarios de la dependencia</t>
  </si>
  <si>
    <t>Garantizar información oportuna y confiable sobre el cumplimiento de los plan es de acción de las dependencias y su aporte al plan de acción institucional</t>
  </si>
  <si>
    <t xml:space="preserve">Realizar seguimiento por parte de la oficina de Planeación a la información registrada en el sistema de información Strategos y a través de llamadas telefónicas y envío de correos electrónicos </t>
  </si>
  <si>
    <t>Acompañamiento permanente la gestión de cada dependencia en su aporte al cumplimiento de los objetivos institucionales</t>
  </si>
  <si>
    <t>Elaboración y análisis de los  indicadores de economía, eficiencia y eficacia.</t>
  </si>
  <si>
    <t>Medir en términos de eficiencia y eficacia la gestión institucional</t>
  </si>
  <si>
    <t>CONSTATAR EL CUMPLIMIENTO DE LOS OFERENTES A CONTRATOS DE LA PROCURADURIA, A LO PREVISTO EN LAS LEYES 80, 100 Y 1150, EN RELACION CON LOS TRABAJADORES DE AQUELLOS</t>
  </si>
  <si>
    <t>TENER PRUEBA DE QUE SE VERIFICO EL CUMPLIMIENTO DE LAS CONDICIONES HABILITANTES DEL CONTRATISTA</t>
  </si>
  <si>
    <t>TENER MAYOR CONTROL SOBRE EL MOMENTO DE INICIO DE LOS TRABAJOS PARA EFECTOS DE PRECISAR PLAZOS DE EJECUCION Y APLICACIÓN DE POLIZAS</t>
  </si>
  <si>
    <t>SEGUIR MANTENIENDO UN ADECUADO NIVEL DE EJECUCION DE LAS APROPIACION COMO HASTA LA FECHA SE HA DADO</t>
  </si>
  <si>
    <t>DARLE MAS HERRAMIENTAS A LOS MECANISMOS DE SEGUIMIENTO DE LA EJECUCION PRESUPUESTAL</t>
  </si>
  <si>
    <t>REPORTAR INFORMACION EXACTA Y VERIFICABLE EN EL BALANCE, EN LO RELACIONADO CON LOS MOVIMIENTOS EN BANCOS</t>
  </si>
  <si>
    <t>LOGRAR QUE LA CUENTA DE  "OTROS MUEBLES Y ENSERES Y EQUIPOS DE OFICINA" COINCIDA EN VALORES CON LO REPORTADO EN EL INVENTARIO</t>
  </si>
  <si>
    <t>AGILIZAR LA BAJA DE INSERVIBLES PARA DESCONGESTIONAR ESPACIOS Y MOSTRAR UN CONTABILIDAD DE INVENTARIOS ACORDE A LA REALIDAD</t>
  </si>
  <si>
    <t>TENER UN REGISTRO OPORTUNO DE LOS TRASLADOS REALIZADOS ENTRE ALMACENES</t>
  </si>
  <si>
    <t>LOGRAR PROCEDIMIENTOS DESCONGESTIONADOS Y FLUIDOS CON MENAJO COORDINADO DE TAREAS Y METAS ENTRE COORDINADOR ADMINSITRATIVO Y AUXILIAR</t>
  </si>
  <si>
    <t>EVITAR INCONSISTENCIAS ENTRE EL TIEMPO DE COMISION, LOS CUMPLIDOS DE COMISION Y LAS FECHAS RECONOCIDAS EN LA ORDEN DE PAGO</t>
  </si>
  <si>
    <t>PORCENTAJE DE REGISTRO</t>
  </si>
  <si>
    <t>REUNIONES</t>
  </si>
  <si>
    <t>AUTOEVALUACIONES</t>
  </si>
  <si>
    <t xml:space="preserve">PORCENTAJE </t>
  </si>
  <si>
    <t>COMITÉ</t>
  </si>
  <si>
    <t>EVALUACION SEMESTRAL</t>
  </si>
  <si>
    <t>PORCENTAJE DE EMPRESAS CERTIFICADAS</t>
  </si>
  <si>
    <t>PORCENTAJE DE CONTRATOS CON ACTA DE INICIO</t>
  </si>
  <si>
    <t>PORCENTAJE DE CONTRATOS CON CERTIFICACIONES IMPRESAS</t>
  </si>
  <si>
    <t>PORCENTAJE DE EJECUCION DE APROPIACIONES DEFINITIVAS</t>
  </si>
  <si>
    <t>CONTRATOS CON REGISTRO PRESUPUESTAL EN FORMATO FISICO</t>
  </si>
  <si>
    <t>BALANCES MENSUALES AJUSTADOS A CONCILIACION</t>
  </si>
  <si>
    <t>CUENTA CONCILIADA EN SISTEMA</t>
  </si>
  <si>
    <t>BAJA Y SALIDA DENITIVA</t>
  </si>
  <si>
    <t>REGISTRO DE ENTRADA EN SIAF</t>
  </si>
  <si>
    <t>PORCENTAJE DE DESCONCENTRACION</t>
  </si>
  <si>
    <t>PORCENTAJE DE COINCIDENCIA DE DATOS</t>
  </si>
  <si>
    <t>Organizar los documentos soporte de las actividades de la entidad, según lo establecido en las tablas de retención documental.</t>
  </si>
  <si>
    <t>Capacitación en Ley 594 de 2000 y Tablas de Retención Documental de la PGN.</t>
  </si>
  <si>
    <t>Identificación mediante placas de los inventarios individuales.</t>
  </si>
  <si>
    <t>% Bienes plaqueteados</t>
  </si>
  <si>
    <t xml:space="preserve">Capacitar en Strategos y hacer seguimiento por parte de la Oficina de Planeación a todos los planes de las 132 dependencias </t>
  </si>
  <si>
    <t>Informe consolidado semestral sobre el cumplimiento del Plan de Acción de la PGN  durante la vigencia 2010.</t>
  </si>
  <si>
    <t>Efectuar revisión de metas dentro de los POA y plantear en términos de porcentaje aquellas que permitan medir la eficiencia en el cumplimiento de la misión constitucional</t>
  </si>
  <si>
    <t>Capacitación y reunión con cada dependencia para la revisión y fijación de metas</t>
  </si>
  <si>
    <t>Seguimiento mensual a la información registrada en los POA de cada dependencia</t>
  </si>
  <si>
    <t>Elaboración y análisis semestral de los indicadores de equidad y valoración de costos ambientales.</t>
  </si>
  <si>
    <t>Definir en Strategos un único nivel de cumplimiento del Plan de Acción Institucional, mediante la consolidación de las contribuciones de cada uno de los 264 planes correspondientes a las 132 dependencias.</t>
  </si>
  <si>
    <t>Definir y presentar en Strategos un único nivel de medida del cumplimiento del Plan de Acción Institucional</t>
  </si>
  <si>
    <t>Verificación en el sistema de información Strategos de los ejecutados por cada dependencia</t>
  </si>
  <si>
    <t xml:space="preserve">Revisión y fijación de metas  pen los POA del sistema de información Strategos de cada dependencia </t>
  </si>
  <si>
    <t>Requerimientos mensuales</t>
  </si>
  <si>
    <t>Medición semestral de los  indicadores de economía, eficiencia y eficacia.</t>
  </si>
  <si>
    <t>laboración y análisis semestral de los indicadores de economía, eficiencia y eficacia.</t>
  </si>
  <si>
    <t>Capacitar en Strategos y hacer seguimientoa todos los planes de las 132 dependencias</t>
  </si>
  <si>
    <t>Capacitación en Strategos y  seguimiento a todos los planes de las 132 dependencias</t>
  </si>
  <si>
    <t>Indicador único de cumplimiento del Plan de Acción de la PGN  en Strategos</t>
  </si>
  <si>
    <t>Medición semestral de los indicadores de equidad y valoración de costos ambientales.</t>
  </si>
  <si>
    <t xml:space="preserve">1- Implementación del sistema de seguimiento de procesos judiciales - SIPROJ en la PGN. </t>
  </si>
  <si>
    <t>Generar Información oportuna y consistente en el formato F9 de la cuenta fiscal</t>
  </si>
  <si>
    <t xml:space="preserve">Puesta en funcionamiento del SIPROJ </t>
  </si>
  <si>
    <t xml:space="preserve">Sistema </t>
  </si>
  <si>
    <t>2- Seguimiento periódico conjunto a la actualización de la información reportada por las áreas responsables</t>
  </si>
  <si>
    <t>Reuniones trimestrales entre la Oficina Jurídica y el área de contabilidad para verificación de la información reportada</t>
  </si>
  <si>
    <t>Actas</t>
  </si>
  <si>
    <t>En el proceso “Gestión de tecnologías de información” referente al Sistema de Información Misional SIM se presentan interrupciones repetidas en el servicio y tiempos de respuesta inadecuados, debido a que la combinación hardware/software/comunicaciones es insuficiente para atender los usuarios del sistema, ocasionando problemas en el registro y la consolidación de información misional de la Entidad y desgaste administrativo.</t>
  </si>
  <si>
    <t>Lo que no permite medir la eficiencia y eficacia de la gestión en su totalidad.</t>
  </si>
  <si>
    <t xml:space="preserve">(N3) Analizada la plantilla para formulación del Plan Operativo Anual (POA) 2009-Componente Estratégico se observa que los indicadores de gestión no muestran los porcentajes de avance de las metas, solo se relacionan las actividades desarrolladas por cada componente. </t>
  </si>
  <si>
    <t xml:space="preserve">(N4)Al revisar y analizar   los expedientes con los procesos disciplinarios, se observo en los  relacionados a continuación, demora en la toma de decisiones con respecto al proceso. </t>
  </si>
  <si>
    <t>Debido  a fallas de mecanismo de control interno.</t>
  </si>
  <si>
    <t xml:space="preserve">Lo que podría ocasionar que los funcionarios en forma aislada decidan como llevar los procesos. </t>
  </si>
  <si>
    <t xml:space="preserve">(N5) En los expedientes Preventivos, relacionados a continuación, se observó que  no se practicaron diligencias algunas. </t>
  </si>
  <si>
    <t>Debido a falta de control y seguimiento al trámite de estos.</t>
  </si>
  <si>
    <t>Generando acumulación de expedientes por ejecutar y no dar respuesta oportuna al quejoso.</t>
  </si>
  <si>
    <t xml:space="preserve">(N6) Valoración del Riesgo,  se evaluaron 18 criterios, con un riesgo alto, presentándose la no conformación  del mapa de riesgo en la Regional.   </t>
  </si>
  <si>
    <t>Debido a la ausencia en la Regional de una oficina o la conformación de un comité de control interno.</t>
  </si>
  <si>
    <t>Generando  excesiva dependencia del nivel central en la toma de decisiones.</t>
  </si>
  <si>
    <t xml:space="preserve">(N7) Se evaluaron 19 criterios, con un riesgo alto, a pesar que la administración tiene identificadas actividades  que sirven para monitorear la efectividad del control, se evidenció que la Regional Bolívar no evalúa en su totalidad por lo menos dos veces al año el plan adoptado para la administración de riesgo.  Debido a la falla en los mecanismos internos de control, afectando con ello el logro de la misión institucional.  </t>
  </si>
  <si>
    <t>Debido a la falla en los mecanismos interno de control.</t>
  </si>
  <si>
    <t>Afectando con ello el logro de la misión institucional.</t>
  </si>
  <si>
    <t xml:space="preserve">Realizar los ajustes contables necesarios </t>
  </si>
  <si>
    <t xml:space="preserve">ajustes realizados </t>
  </si>
  <si>
    <t xml:space="preserve">Acta de seguimiento mensual  </t>
  </si>
  <si>
    <t>Reunión trimestral de Análisis Estrategico RAE - Resolución 278/2007</t>
  </si>
  <si>
    <t xml:space="preserve">Acta de análisis de ejución del POA </t>
  </si>
  <si>
    <t>Efectuar la conciliacion de saldos entre los módulos contable y de almacen de SIAF</t>
  </si>
  <si>
    <t>N8) En los contratos 75-003-2009 y 75-026-2009, el certificado de paz y salvo por concepto de parafiscales suscrito por el revisor fiscal de la empresa contratista, no tiene anexa la copia de la tarjeta profesional de contador.</t>
  </si>
  <si>
    <t>Debido a que no se tiene establecido como requisito</t>
  </si>
  <si>
    <t>Conllevando a que no se tenga seguridad si la persona que expide la Certificación es idónea de acuerdo a su perfil profesional para esto</t>
  </si>
  <si>
    <t xml:space="preserve">(N9) En los contratos No. 75-005-2009, 75-004-2009, 75-022-2009 y 75-008-2009, no se encontró anexa a las  órdenes de pago las  Actas de Inicio.  </t>
  </si>
  <si>
    <t xml:space="preserve">(N10) En el contrato N. 75-008-2009 suscrito el Certificado de Antecedentes disciplinarios y fiscales es posterior a la suscripción del contrato.  </t>
  </si>
  <si>
    <t xml:space="preserve"> (N11) Se presenta diferencia de $9.3 millones en los compromisos acumulados entre la Ejecución Presupuestal y los registros contables, al presentar en la primera un valor de $204.1 millones  y contablemente un saldo de $213.4 millones.  </t>
  </si>
  <si>
    <t xml:space="preserve">(N15) Analizados los soportes anexos a las órdenes de pago de los meses de enero, febrero, marzo, julio, septiembre y diciembre de 2009 no se encontraron los registros presupuestales.  </t>
  </si>
  <si>
    <t xml:space="preserve">(N18 Existe una diferencia de $3.4 millones en la cuenta 111005, Bancos Populares, Cuenta Corriente Bancaria, al reflejarse en Balance de Prueba a 31 de diciembre de 2009 este mismo valor, y en el extracto bancario, al cierre de la misma vigencia un saldo de $0.  </t>
  </si>
  <si>
    <t xml:space="preserve">(N17) En la cuenta 166590, Otros Muebles Enseres y Equipos de Oficina, refleja un saldo a 31 de diciembre de 2009 por $2.4 millones, sin embargo no se ha podido verificar la existencia de dichos elementos. </t>
  </si>
  <si>
    <t xml:space="preserve">2- Establecer la solución más viable para lograr la estabilización del SIM, teniendo en cuenta la definición de requerimientos técnicos, económicos y de personal necesarios. 
</t>
  </si>
  <si>
    <t>3-Ejecutar la estrategia de solución establecida, validando los resultados que permitan determinar el éxito de la misma o su reevaluación</t>
  </si>
  <si>
    <t>1- Identificar las posibles causas de las interrupciones en el servicio
2- Mejorar los tiempos de respuesta de ingreso al SIM</t>
  </si>
  <si>
    <t xml:space="preserve">
1-  Evaluar los componentes de infraestructura que generan los tiempo de falla de conexión</t>
  </si>
  <si>
    <t>La no aplicación del concepto hace que la base para practicar la retención sea mayor por ende la retención practicada en mayor valor; de otra parte el no haber descontado dicho valor de la base para el calculo hizo que algunos salarios se sometieran a ret</t>
  </si>
  <si>
    <t>Se elaboró requerimiento a la Oficina de sistemas de la PGN y a la Firma INFOTEC encargada de realizar los ajustes al sistema relacionados con el cálculo de la Retención en la Fuente a Salarios.</t>
  </si>
  <si>
    <t>Efectuar correctamente el cálculo de la retención en la fuente a Salarios de acuerdo a las normas establecidas y vigentes para tal efecto.</t>
  </si>
  <si>
    <t>Calcular la Retención en la Fuente a Salarios automaticamente por el Sistema Siaf - Hominis para que no se presenten inconsistencias.</t>
  </si>
  <si>
    <t>Reporte</t>
  </si>
  <si>
    <t>18
2008</t>
  </si>
  <si>
    <t>falta de control en la asistencia de personal</t>
  </si>
  <si>
    <t>Lo que ocasionó que no se gestionara el reintegro ante la entidad promotora de salud del pago de salario realizado al funcionario durante el  tiempo que presentó la incapacidad.</t>
  </si>
  <si>
    <t xml:space="preserve">Se ofició a los funcionarios que no habian reportado la novedad con el fin de que remitieran las incapacidades e informaran los motivos por los cuales no las habian transcrito.
</t>
  </si>
  <si>
    <t xml:space="preserve">Efectuar oportunamente el cobro de las incapacidades presentadas por los funcionarios ante la Entidad Promotora de salud correspondiente, una vez estas sean reconocidas.
</t>
  </si>
  <si>
    <t xml:space="preserve">Registrar el 100% de las novedades que presentan los funcionarios oportunamente.
</t>
  </si>
  <si>
    <t xml:space="preserve">Registro </t>
  </si>
  <si>
    <t>1- Realizar un proceso de evaluación a nivel nacional  que permita determinar con exactitud las causas de las interrupciones en el servicio y los tiempos de respuesta del ingreso a la página del SIM, con el objetivo de determinar directa e individualmente los componentes de software, hardware o comunicaciones, que afectan en este proceso en el nivel central y en cada una de las oficinas fuera de Bogotá.</t>
  </si>
  <si>
    <t xml:space="preserve">H2. Distribución Talento Humano – Carga Laboral. La Resolución de la Procuraduría  General de la Nación, Nº. 450 de diciembre 12 de 2000, artículo 8, establece las funciones a los Procuradores Regionales y en los numerales  13 y 15 señala: “(…)  "Velar por la adecuada utilización de los recursos humanos (…)", y (…) organizar grupos de trabajo de acuerdo a las necesidades del servicio (…)” respectivamente; sin embargo, en la Regional Santander no hubo adecuada distribución del Talento Humano para el desarrollo de los procesos misionales, puesto que el  82% de las actividades ejecutadas en el proceso Preventivo fueron desarrolladas por el 35% (11) de los funcionarios, de los cuales tres contribuyeron con el 78% al logro de las mismas, sin considerar que este proceso desarrolla actividades relativas al seguimiento y control a las políticas públicas de protección a la población desplazada, atendidas por 2 funcionarios, actividades que no se reflejan en el Plan Operativo Anual –POA-, mientras que en el proceso de Intervención se destinaron seis funcionarios, de los cuales dos ejecutaron el 88% de éstas; y en el proceso Disciplinario participaron catorce de diecisiete empleados quienes cumplieron con el 74% de las tareas, de los cuales cuatro solo cubrieron el 3.5%,  
</t>
  </si>
  <si>
    <t>debido a falta de mayor cobertura en el seguimiento y control a las actividades realizadas por los responsables de acuerdo a la carga asignada,</t>
  </si>
  <si>
    <t>situación que afecta la gestión institucional y por ende la eficacia y eficiencia de las metas propuestas.</t>
  </si>
  <si>
    <t xml:space="preserve">realizar un permanente control de las diferentes actividades misionales para un mayor logro en la eficiencia en la prestacion del servicio </t>
  </si>
  <si>
    <t>Realizar una evaluación mediante actas mensuales de los compromisos y actividades desarrolladas en el mes por funcionario</t>
  </si>
  <si>
    <t>11 03 001</t>
  </si>
  <si>
    <t>Evitar demandas judiciales que perjudiquen el buen servicio que presta la Procuraduría</t>
  </si>
  <si>
    <t>Elaborar el Plan de Acción</t>
  </si>
  <si>
    <t>1 Equipo</t>
  </si>
  <si>
    <t>Dar cumplimiento al memorando interno del Secretario General de la Entidad, mediante el cual se estableció el mecanismo que debia adelantarse para remitir estas novedades de incapacidad al Grupo de Nómina.</t>
  </si>
  <si>
    <t>27.3
2008</t>
  </si>
  <si>
    <t>1201001 y 1803/001/002/003/004</t>
  </si>
  <si>
    <r>
      <t xml:space="preserve">Novedades no registradas </t>
    </r>
    <r>
      <rPr>
        <sz val="8"/>
        <rFont val="Arial"/>
        <family val="2"/>
      </rPr>
      <t>oportunamente Los saldos de los inventarios en servicio o en bodega no se ajustan a la realidad, por no registrar oportunamente las novedades que originan el traslado del  bienes.</t>
    </r>
  </si>
  <si>
    <t>No se acata lo establecido en resolución No. 041 del 26 de noviembre de 2007, por la cual se adopta el manual de procedimientos, que entre otros incluye el proceso  de administración de bienes y servicios y la circular 25 de agosto  de 2001</t>
  </si>
  <si>
    <t>Se presentan elementos faltantes y/o sobrantes en servicio, en la bodega, o en el  registro de otras subcuentas que afectadas. Según sea el caso . La situación afecta valor consolidado de las cuentas 1635 y 1665.</t>
  </si>
  <si>
    <t>Se continuará con la depuración de  elementos sobrantes y faltantes, acorde con los soportes suministrados por las dependencias.</t>
  </si>
  <si>
    <t>Registro actualizados, inventarios reales por funcionario y dependencia.</t>
  </si>
  <si>
    <t>Registro de novedades de inventarios diariamente</t>
  </si>
  <si>
    <t>Formatos</t>
  </si>
  <si>
    <t xml:space="preserve">realizar el inventario físico por dependencias y en bodegas  y actualizar novedades inmediatamente. </t>
  </si>
  <si>
    <t>Verificación de tramites oportunos por parte del almacén y Coordinaciones Administrativas</t>
  </si>
  <si>
    <t>Informes de  seguimiento</t>
  </si>
  <si>
    <t xml:space="preserve">Dejar informe de soportes en cada movimiento que se realice. </t>
  </si>
  <si>
    <t>Consolidadión de novedades por dependencia y bodegas.</t>
  </si>
  <si>
    <t>Cuadros</t>
  </si>
  <si>
    <t>Nivel Central
15
2008</t>
  </si>
  <si>
    <t>29
2008</t>
  </si>
  <si>
    <t>1804004  --  1904</t>
  </si>
  <si>
    <t>No tomó como base la vida útil restante de los elementos que existían, de acuerdo con la naturaleza de los mismos, como lo establece, la Resolución 356 de 2007 en el capítulo III.</t>
  </si>
  <si>
    <t>Subestima el saldo acumulado y por ende el gasto, en lo pertinente al período</t>
  </si>
  <si>
    <t>Ajustar la información y la parametrización del sistema ASDEASES para migrar de manera exitosa la informacion del aplicativo a SIAF</t>
  </si>
  <si>
    <t>Modificaciones al SIAF</t>
  </si>
  <si>
    <t>Registro</t>
  </si>
  <si>
    <t xml:space="preserve">H8. Función Archivística. La Ley 594 de 2000 Ley General de Archivos, establece las reglas y principios generales que regulan la función archivística del Estado, en el artículo 10º, instituye la obligatoriedad de la creación de archivos desde el punto de vista territorial y según la organización del Estado; la Resolución N° 041 de 2007  establece el Manual de Procedimientos de la PGN y la Resolución N° 093 de 2008 adopta las Tablas de Retención Documental; no obstante, en la Procuraduría Regional Santander, se observa que las carpetas que conforman el archivo central y de gestión no están debidamente legajados, foliados, en orden consecutivo y cronológico, con tablas de contenido, llevan ganchos metálicos, no se hace entrega de documentos mediante el formato único de inventario documental, así como no cuentan con tablas de retención documental en el que establezca los tiempos de las transferencias documentales;  
</t>
  </si>
  <si>
    <t xml:space="preserve">debido a que la responsabilidad de la gestión de documentos y administración de archivos no se está llevando de acuerdo a la normatividad archivística vigente, </t>
  </si>
  <si>
    <t>lo que pone en riesgo la memoria institucional de la entidad frente a los procesos que maneja, al tiempo que pierde el control de los documentos y se dificulta la consulta de archivos para una adecuada toma de decisiones administrativas.</t>
  </si>
  <si>
    <t xml:space="preserve">verificación y evaluación del cumplimiento de la noma </t>
  </si>
  <si>
    <t xml:space="preserve">H9. Días de Permiso por Luto. El artículo 132 del Decreto 262 de 2000 establece que: “Los servidores de la Procuraduría General tendrán derecho a permisos remunerados en un mes, por causa justificada, siempre y cuando no se soliciten los últimos días de un mes acumulados a los primeros del mes siguiente. (…) los demás empleados, hasta por tres (3) días. Si un servidor ha disfrutado de permiso, y le sobreviene una calamidad doméstica, tendrá derecho a tres (3) días más, para lo cual deberá aportar la prueba pertinente dentro de los diez (10) días siguientes”;  no obstante se observó que la Procuraduría Regional Santander, en la vigencia  2009, no dio cabal cumplimiento a este mandato, ni existe unidad en el otorgamiento de los días de permiso, 
</t>
  </si>
  <si>
    <t xml:space="preserve">debido a que concedió permisos por luto entre 4 y 5 días amparados en la Ley 1280 de 2009 que no aplica a los funcionarios de la Procuraduría, al tiempo que no existe norma interna que establezca la aplicación de ésta, </t>
  </si>
  <si>
    <t>lo que conlleva a equivocar el criterio que regula el manejo de las situaciones administrativas en la Regional Santander y afecta la eficiencia del desarrollo de los procesos de Talento Humano.</t>
  </si>
  <si>
    <t>Aplicar normatividad establecida por la la ley</t>
  </si>
  <si>
    <t>Por falta de conciliación de la información y ausencia de depuración contable permanente y sostenibilidad y a que no se encontraron 63 auxiliares a nivel tercero con saldo débito, siendo su naturaleza crédito.</t>
  </si>
  <si>
    <t>Generando incertidumbre en la cuenta 1470 – Otros Deudores, conforme a lo establecido por la Contaduría General de la Nación en los numerales 3.1 y 3.8 de la Resolución 357 de 2008.</t>
  </si>
  <si>
    <t xml:space="preserve">Debido a la ausencia de un procedimiento para su inclusión en el PEI. </t>
  </si>
  <si>
    <t>No permite medir la gestión de la entidad en estos aspectos.</t>
  </si>
  <si>
    <t>Diferencias entre el valor de las pretensiones o la cuantía de la demanda en contra de la Procuraduría y el valor reportado en el formato F9 de la cuenta fiscal, y que la información reportada sobre el estado actual de los procesos no es actualizada ya que algunos de ellos no dan cuenta del estado real.</t>
  </si>
  <si>
    <t>Debilidades de control y supervisión por parte de la Oficina Jurídica de la información que rinde a la CGR en la cuenta fiscal.</t>
  </si>
  <si>
    <t>En contravía de lo establecido por el artículo 2 de la Resolución 369 de 2008 y el Procedimiento Interno PRO-GF-CF-008 de noviembre de 2008.</t>
  </si>
  <si>
    <t>Debido a que la combinación hardware, software, comunicaciones es insuficiente para atender los usuarios del sistema.</t>
  </si>
  <si>
    <t>Ocasionando problemas en el registro y la consolidación de información misional de la Entidad y desgaste administrativo.</t>
  </si>
  <si>
    <t>Existen debilidades de registro, actualización y seguimiento de información en el SIM teniendo en cuenta el flujo de trabajo paralelo del modelo de procesos de negocio de este sistema de información.</t>
  </si>
  <si>
    <t xml:space="preserve">Debido a demoras en el ingreso de las novedades de funcionarios en las bases de datos de usuarios de SIM (activación/desactivación de usuarios), errores de selección de dependencia en la remisión de procesos, lentitud en el proceso de depuración de la base de datos, falta de inclusión de gran parte de la información misional. </t>
  </si>
  <si>
    <t>Estas dificultades inciden en la exactitud, nivel de actualización, oportunidad, duplicidad y disponibilidad de la información.</t>
  </si>
  <si>
    <t xml:space="preserve">Se evidenciaron deficiencias en el registro de información en el sistema de información Strategos que afectan el proceso “Planeación” del mapa de riesgos. </t>
  </si>
  <si>
    <t xml:space="preserve">Por debilidades en los reportes de las novedades de funcionarios en las bases de datos de usuarios, falta de capacitación al usuario de cada dependencia y ausencia de políticas de seguridad adoptadas y formalizadas. </t>
  </si>
  <si>
    <t>Incide en la veracidad, oportunidad y cumplimiento de los objetivos misionales de la Procuraduría.</t>
  </si>
  <si>
    <t>Verificar trimestralmente el estado de avance del Plan de Mejoramiento en lo concerniente a la Regional y en las acciones nacionales con incidencia en la Regional.</t>
  </si>
  <si>
    <t>Acta verificación trimestral</t>
  </si>
  <si>
    <t>15 06 100</t>
  </si>
  <si>
    <t>Se observó debilidad en el seguimiento efectuado por esta Procuraduría a las sentencias contra el Hospital San Juan de Dios y el Municipio de Calarcá, en las cuales se requirió  a las entidades sin obtener respuesta, y  en la sentencia contra el municipio de Armenia en la cual la entidad informa el cumplimiento sin anexar soporte alguno, no evidenciando esta auditoría el seguimiento efectuado.</t>
  </si>
  <si>
    <t>Falencias en los mecanismos de control al desarrollo de las actividades preventivas</t>
  </si>
  <si>
    <t xml:space="preserve">Afecta el impacto de la función preventiva de la Procuraduría Regional </t>
  </si>
  <si>
    <t>Adopción de los mecanimos necesarios para  realizar el seguimiento a las sentencias  proferidas contra las entidades, según el artículo 75 del Decreto 262 de 2000.</t>
  </si>
  <si>
    <t>Determinar efectivamente el cumplimiento de las sentencias por parte de las entidades involucradas.</t>
  </si>
  <si>
    <t>Diligenciar mensualmente un cuadro de control de cumplimiento de sentencias</t>
  </si>
  <si>
    <t xml:space="preserve">Cuadro Control de Sentencias </t>
  </si>
  <si>
    <t>19 05 001</t>
  </si>
  <si>
    <t>En la evaluación de los documentos soportes del cumplimiento del Plan Operativo Anual se evidencia que las carpetas no se encuentran foliadas, rotuladas ni organizadas en estricto orden cronológico; se presenta duplicidad documental; archivo de oficios, informes y autos sin firmas;  y no existe unidad documental por tema.</t>
  </si>
  <si>
    <t>La no implementación de las tablas de retención documental en la Procuraduría Regional y a falta de capacitación y control por parte del nivel central de la PGN sobre la gestión y administración documental</t>
  </si>
  <si>
    <t xml:space="preserve">Dificultad en la consulta y evaluación de los hechos que soportan la gestión de la entidad en el 2009.   </t>
  </si>
  <si>
    <t>Se adoptarán debidamente las tablas de retención documental para mejor comprensión solicitando igualmente la capacitación respectiva al nivel central.</t>
  </si>
  <si>
    <t>El componente Ambiente de Control existen debilidades respecto a la formulación y aplicación de un plan de formación y capacitación y  al monitoreo no se evidencia asesoría y acompañamiento por parte de la Oficina de Control Interno a los procesos adelantados en la Regional y por parte de las dependencias centrales de la Procuraduría General de la Nación no se presenta retroalimentación sobre los avances en las metas planteadas en el POA</t>
  </si>
  <si>
    <t>Falta de despliegue de estos elementos del MECI en la Regional</t>
  </si>
  <si>
    <t xml:space="preserve">Incide en la cultura de control </t>
  </si>
  <si>
    <t>Ejecutar con la asesoría de la oficina de Control Interno de la PGN  la adopción de las medidas pertinentes</t>
  </si>
  <si>
    <t>Un adecuado manejo del MECI  en la entidad</t>
  </si>
  <si>
    <t>Formulación de un plan de formación y capacitación para la Procuraduría Regional en conjunto con el nivel central.</t>
  </si>
  <si>
    <t>Plan de Formación y Capacitación</t>
  </si>
  <si>
    <t>Desarrollo del Plan de Formación y Capacitación</t>
  </si>
  <si>
    <t>% Capacitaciones adelantadas</t>
  </si>
  <si>
    <t>Asesoría y acompañamiento de la Oficina de Control Interno en la Regional</t>
  </si>
  <si>
    <t xml:space="preserve">Asesoría </t>
  </si>
  <si>
    <t xml:space="preserve">Retroalimentación por parte de la oficina de Planeación sobre avance del POA. </t>
  </si>
  <si>
    <t>19 03 007</t>
  </si>
  <si>
    <t>La evaluación de controles para los procesos de Planeación Estratégica, Disciplinario y Preventivo, para la Regional Quindío, permite calificar como ineficiente la operatividad del Sistema de Control Interno con un puntaje de 2.68, considerando que aunque los controles están diseñados estos no son aplicados de manera adecuada por la Regional y por tanto no mitigan los riesgos asociados con ellos.</t>
  </si>
  <si>
    <t>Se determina que la Regional efectuó el reporte de ausentismo en forma inoportuna, superando el término establecido en un rango comprendido entre 1 día  y 24 días</t>
  </si>
  <si>
    <t>Deficiencias de control interno en la aplicación estricta de la normatividad</t>
  </si>
  <si>
    <r>
      <t xml:space="preserve">(N26) En la orden de autorización y reconocimiento de comisión de servicios No 030-2009,  el certificado de permanencia registra el cumplimiento solo por el día 12 y no por los días 12 y 13 de marzo como aparece en la Resolución de comisión; además  en la orden de comisión 032-2009 no se encuentra anexo el certificado de permanencia. </t>
    </r>
  </si>
  <si>
    <t>Generando que no se determine cuando empieza la vigencia de las pólizas de cumplimiento.</t>
  </si>
  <si>
    <t>Generando el riesgo que puedan presentarse contrataciones con personas que pueden estar reportadas.</t>
  </si>
  <si>
    <t xml:space="preserve">Conllevando a que no se conozca el valor real de este rubro. </t>
  </si>
  <si>
    <t>Generando un riesgo para el amparo de los desembolsos.</t>
  </si>
  <si>
    <t xml:space="preserve">Ocasionando sobreestimación en los Activos de la entidad. </t>
  </si>
  <si>
    <t>Ocasionando incertidumbre sobre la realidad en los saldos de dichas cuentas.</t>
  </si>
  <si>
    <t>Ocasionando acumulación de elementos retirados en diferentes sitios de la entidad y desorden administrativo.</t>
  </si>
  <si>
    <t>Ocasionando que dentro de los bienes en servicio de la regional de Bolívar no se refleje la realidad de sus activos.</t>
  </si>
  <si>
    <t>Lo que genera inseguridad en el control y manejo de los recursos.</t>
  </si>
  <si>
    <t xml:space="preserve">Generando que los  Certificados de Permanencia no cumplan los términos señalados en la Resolución de comisión. </t>
  </si>
  <si>
    <t>Mantener la razonabilidad de los saldos contables</t>
  </si>
  <si>
    <t>Enviar oficios a las areas respectivas</t>
  </si>
  <si>
    <t xml:space="preserve">Oficio </t>
  </si>
  <si>
    <t>Presentar requerimiento a la oficina de sistemas para que el SIAF permita subir archivos planos.</t>
  </si>
  <si>
    <t>Efectuar requerimiento a la oficina de sistemas</t>
  </si>
  <si>
    <t>Requerimiento</t>
  </si>
  <si>
    <t>Creación de un grupo de apoyo para la conciliación y ajuste de los saldos de pasivos</t>
  </si>
  <si>
    <t>Conciliar los saldos</t>
  </si>
  <si>
    <t>Conciliación</t>
  </si>
  <si>
    <t>Incluir en las notas a los estados contables la justificacion de la existencia de bienes no explotados</t>
  </si>
  <si>
    <t>Generar información contable confiable</t>
  </si>
  <si>
    <t>Solicitar mediante oficio dirigido a la División Administrativa información respecto a la causa de la existencia de bienes no explotados</t>
  </si>
  <si>
    <t>Incluir la información recibida dentro de las notas a los estados contables</t>
  </si>
  <si>
    <t>Nota</t>
  </si>
  <si>
    <t xml:space="preserve">Disminuir la constitución de  reservas presupuestales por concepto de legalización de viáticos y gastos de viajes al interior; que solo se trámite lo pertinente a las comisiones de servicios autiorizadas durante el mes de diciembre, en razón al cierre de la Caja Menor constituida para la vigencia respectiva.
</t>
  </si>
  <si>
    <t xml:space="preserve">Diseñar e implementar la planilla de control y registro  de avisos por vencimiento en la legalización (cumplidos), como de reintegros (por gastos menores), las cuales se pretenden incorporar al nuevo procedimiento de viáticos </t>
  </si>
  <si>
    <t>Revisión y actualización del proceso de viáticos de acuerdo con las nuevas políticas de operación (transferencias electrónicas a los usuarios internos).</t>
  </si>
  <si>
    <t xml:space="preserve">Difusión a los funcionarios a nivel nacional mediante Circulares y Memorandos del Despacho del Señor Procurador General de la Nación y del Señor  Secretario General de la normatividad existente y la importancia de la legalización de las comisiones de servicio.
</t>
  </si>
  <si>
    <t>Procedimiento actualizado</t>
  </si>
  <si>
    <t>Planilla</t>
  </si>
  <si>
    <t xml:space="preserve">1
NIVEL CENTRAL
2009 </t>
  </si>
  <si>
    <r>
      <t>Nóminas Adicionales</t>
    </r>
    <r>
      <rPr>
        <sz val="8"/>
        <rFont val="Arial"/>
        <family val="2"/>
      </rPr>
      <t xml:space="preserve">
Para la vigencia 2008 la Entidad elaboro un total de 103 nóminas adicionales de las cuales 21 corresponden a nominas adicionales, no obstante la entidad realizo de manera efectiva y oportuna las acciones correctivas al hallazgo No. H20</t>
    </r>
  </si>
  <si>
    <t>Debido a la elaboración de nominas adicionales.</t>
  </si>
  <si>
    <t>Esto implica un desgaste administrativo del personal de Coordinación de Nomina</t>
  </si>
  <si>
    <t xml:space="preserve">Remitir circular a las dependencias exigiendo la remisión de las novedades en los términos establecidos y realizar control sobre su cumplimiento.                                                                                           </t>
  </si>
  <si>
    <t>Disminuir la elaboración de nominas adicionales.</t>
  </si>
  <si>
    <t xml:space="preserve">Estadística mensual que permita establecer comparativos de control. </t>
  </si>
  <si>
    <t>Estadística</t>
  </si>
  <si>
    <t>16
2008</t>
  </si>
  <si>
    <r>
      <t>Firma de las Nóminas</t>
    </r>
    <r>
      <rPr>
        <sz val="8"/>
        <rFont val="Arial"/>
        <family val="2"/>
      </rPr>
      <t xml:space="preserve">
se corroboro que 68 funcionarios de la entidad no firmaron la nomina N 40 del nivel central para el mes de Junio y 44 funcionarios no firmaron la nomina N 42 del nivel central correspondiente al mes de Diciembre de la vigencia 2008; d</t>
    </r>
  </si>
  <si>
    <t>Debido a la falta de gestión de la dependencia para la suscripción de las firmas de los funcionarios en los correspondientes desprendibles.</t>
  </si>
  <si>
    <t>situación que deja sin conocimiento al funcionario de los pagos y descuentos que se le efectúan.</t>
  </si>
  <si>
    <t>Lograr la firma de la nómina por el 100% de los funcionarios de la Entidad.</t>
  </si>
  <si>
    <t>Verificar mensualmente por parte del funcionario responsable en el Grupo de Nómina, que la misma esté firmada por la totalidad de los funcionarios y reportar el incumplimiento a lo solicitado.</t>
  </si>
  <si>
    <t>Requerimientos</t>
  </si>
  <si>
    <t>17
2008</t>
  </si>
  <si>
    <r>
      <t>Liquidación de la Nómina</t>
    </r>
    <r>
      <rPr>
        <sz val="8"/>
        <rFont val="Arial"/>
        <family val="2"/>
      </rPr>
      <t xml:space="preserve">
se evidencio que para el calculo de la retención en la fuente sobre salarios no se dio aplicación al concepto de la </t>
    </r>
    <r>
      <rPr>
        <b/>
        <sz val="8"/>
        <rFont val="Arial"/>
        <family val="2"/>
      </rPr>
      <t>DIAN 43973</t>
    </r>
    <r>
      <rPr>
        <sz val="8"/>
        <rFont val="Arial"/>
        <family val="2"/>
      </rPr>
      <t xml:space="preserve"> de mayo 28 de 2008, aclarado con el concepto 66661 de julio 11 de 2008 que dispuso que a partir de mayo</t>
    </r>
  </si>
  <si>
    <t>Incumplimiento de la norma</t>
  </si>
  <si>
    <t>seguimiento a los diferentes procesos misionales realizando el control de cada unos de los funcionarios encargados de su adelantamiento.</t>
  </si>
  <si>
    <t>Acta mensual de evaluación a los funcionarios según la actividad misional que desarrollan</t>
  </si>
  <si>
    <t>Implementar controles efectivos para la entrega de correspondencia y efectuar el seguimiento a la entrega.</t>
  </si>
  <si>
    <t>Verificación mensual del Libro radicador actualizado</t>
  </si>
  <si>
    <t>Verificación mensual de las Planillas de Control de entrega de correspondencia actualizada</t>
  </si>
  <si>
    <t>Dar cumplimiento al articulo 21 parágrafo 1 del Decreto 1290 de 2008 en los términos de Ley.</t>
  </si>
  <si>
    <t xml:space="preserve">Ampliar la dedicación del personal a esta actividad.
Iniciar Acción Preventiva para el seguimiento y control de las decisiones de Acción Social frente a la inclusión o no de las declaraciones del RUPD, así como de la AHE y sus prórrogas.
</t>
  </si>
  <si>
    <t>Dedicación parcial de otro servidor público al tema</t>
  </si>
  <si>
    <t>servidor asignado</t>
  </si>
  <si>
    <t xml:space="preserve">Identificar todos los casos atendidos por la Unidad de Derechos Humanos correspondientes a declaraciones por desplazamiento, solicitudes de AHE y Prórroga de la mismas. </t>
  </si>
  <si>
    <t>Reporte mensual de casos identificados</t>
  </si>
  <si>
    <t xml:space="preserve">Informe </t>
  </si>
  <si>
    <t>Oficios elaborados</t>
  </si>
  <si>
    <t>Recepción y Envío de oficios remisorios de las solicitudes de reparación administrativa a Acción Social a más tardar el día hábil siguiente al registro de las mismas.</t>
  </si>
  <si>
    <t xml:space="preserve">Informe consolidado </t>
  </si>
  <si>
    <t>Iniciar Acción Preventiva para el seguimiento y control a las entidades del SNAIPD en 10 municipios priorizados frente a la atención de la PSD, mediante la aplicación del modelo de seguimiento de la PGN.</t>
  </si>
  <si>
    <t xml:space="preserve">Acta de priorización de los 10 Municipios </t>
  </si>
  <si>
    <t xml:space="preserve">Oficios enviados </t>
  </si>
  <si>
    <t xml:space="preserve">Informe resultado de la aplicación del  Modelo en los 10 Mpios </t>
  </si>
  <si>
    <t>Efectuar el 100% del cobro de las incapacidades ante la EPS mediante planilla de autoliquidacion de aportes.</t>
  </si>
  <si>
    <t xml:space="preserve">Realizar dentro de los estudios técnicos que adelanten los abogados el correspondiente estudio de llamamiento en garantia en desarrollo de las conciliaciones prejudiciales que deban ser sometidas ante el comité de conciliacion del nivel central. </t>
  </si>
  <si>
    <t>Revisión bimestral los diferentes estudios técnicos realizados por los abogados para verificar su cumplimiento.</t>
  </si>
  <si>
    <t xml:space="preserve">acta de revisión mensual   </t>
  </si>
  <si>
    <t xml:space="preserve">Implementar actividades para la organización y adecuación del archivo de gestión de la Procuraduría Regional a corde a la normatividad vigente.
</t>
  </si>
  <si>
    <t>fortalecer la funcion archivistica con la participación de todos los funcionarios para un óptimo control y administración de la documentacion</t>
  </si>
  <si>
    <t>Capacitación sobre gestión documental.</t>
  </si>
  <si>
    <t xml:space="preserve">Organización de los archivos de la Regional </t>
  </si>
  <si>
    <t>jornada de capacitación</t>
  </si>
  <si>
    <t>80% del archivo organizado en la vigencia 2010</t>
  </si>
  <si>
    <t>Evaluación trimestral para verificar el cumplimiento y la realización de correctivos.</t>
  </si>
  <si>
    <t xml:space="preserve">
Dar aplicación al permiso hasta por tres días dentro del marco jurídico que rige para la Procuraduría General de la Nación </t>
  </si>
  <si>
    <t>conceder permisos soportado en los tres días que la ley establece mientras el nivel central unifica criterios sobre el tema</t>
  </si>
  <si>
    <t>Formato de reporte diligenciado por  los permisos de  luto</t>
  </si>
  <si>
    <t xml:space="preserve">Generar compromiso, validación y actualización continua de las reglamentaciones propias de los servicios informáticos y tecnológicos de la PGN en todas las Oficinas de la Entidad y
Cumplir con las politicas propias sobre utilización de espacios y de componentes de los centros de cableados  y ajustar dichos sitios con las mejores prácticas, para centros de cableados </t>
  </si>
  <si>
    <t>3- Establecer jornadas de socialización  y actualización de la reglamentación propia de los procesos que se apoyan en los servicios informáticos y tecnológicos de la Entidad</t>
  </si>
  <si>
    <t>Diseñar un Plan de trabajo para las actividades correspondientes a la depuración de datos.
Realizar y ejecutar plan de acción para la depuración de datos</t>
  </si>
  <si>
    <t xml:space="preserve">Plan de trabajo
</t>
  </si>
  <si>
    <t xml:space="preserve">Diseñar el Plan de trabajo para la elaboración o actualización del procedimiento para las novedades y la divulgación de las mismas.
</t>
  </si>
  <si>
    <t xml:space="preserve"> Evaluar y detallar el requerimiento de los usuarios que necesitan permisos en las opciones de los reportes y configurar los permisos correspondientes para que los usuarios tengan los permisos correspondientes para la generación de los reportes que requieren.</t>
  </si>
  <si>
    <t>Mejorar la calidad y oportunidad en la respuesta a las solicitudes de usuarios del SIM</t>
  </si>
  <si>
    <t>Definir e implementar actividades encaminadas a fortalecer el Grupo SIM</t>
  </si>
  <si>
    <t xml:space="preserve">Revisión y formalización del proceso de Mesa de Ayuda </t>
  </si>
  <si>
    <t>Adoptar formalmente la nueva estructura del Grupo SIM</t>
  </si>
  <si>
    <t>Procedimiento 
actualizado</t>
  </si>
  <si>
    <t>Resolución</t>
  </si>
  <si>
    <t xml:space="preserve">Establecer cronograma para capacitar  líderes a nivel Territorial para que brinden soporte a los usuarios del SIM
</t>
  </si>
  <si>
    <t>1-Validación, actualización e interiorización de los procesos que intervienen en el macroproceso "Servicios informáticos y tecnológicos" del mapa de riesgo de la PGN, al interior de la Oficina de Sistemas de la Entidad</t>
  </si>
  <si>
    <t>2- -Validación, actualización e interiorización de los procesos que intervienen en el macroproceso "Servicios informáticos y tecnológicos" del mapa de riesgo de la PGN, en cada una de las Depemdemcias del Nivel Central y las Oficinas fuera de Bogotá</t>
  </si>
  <si>
    <t xml:space="preserve">Evaluar los los controles existentes, verificar la efectividad de los mismos y actualizar el Plan de Contingencias y los riesgos asociados al proceso de Tecnologías de Información.
</t>
  </si>
  <si>
    <t>Enviar comunicaciones a los municipios para informar las fechas de las visitas de seguimiento.</t>
  </si>
  <si>
    <t>Aplicar el modelo de seguimiento en los 10 municipios priorizados.</t>
  </si>
  <si>
    <t>Implementar los mecanismos de control necesarios para cumplir las metas programadas en el POA día a día y estratégico.</t>
  </si>
  <si>
    <t>Fortalecer las medidas de control para lograr el cumplimiento de las metas</t>
  </si>
  <si>
    <t>Autocapacitación funcionarios de la Procuraduría Regional, en la Resolución 278 de 2007 por la cual se adopta el software Strategos.</t>
  </si>
  <si>
    <t xml:space="preserve">Organizar expediente con los documentos soportes del seguimiento efectuado al POA día a día yestratégico, según lo dispuesto en la Resolución 278 de 2007. </t>
  </si>
  <si>
    <t>Expediente seguimiento POA día a día y estratégico</t>
  </si>
  <si>
    <t>Al verificar documentalmente el cumplimiento de metas del punto de control se encuentran diferencias entre éstos y los avances  reportados en el software Strategos para el 67% de las metas</t>
  </si>
  <si>
    <t>La no aplicación de la Resolución 278 de 2007 y deficiencias en los mecanismos de control del proceso de reporte de avances del cumplimiento del POA</t>
  </si>
  <si>
    <t>Incertidumbre en las cifras presentadas en el software Strategos lo que implica que no se presente la verdadera gestión de la Regional</t>
  </si>
  <si>
    <t xml:space="preserve">Establecer mecanismos de control que ayuden debidamente al control y soporte físico del cumplimiento de metas. </t>
  </si>
  <si>
    <t xml:space="preserve">Reportar en el Strategos, datos acordes con los soportes físicos de ejecución de las actividades. </t>
  </si>
  <si>
    <t>Concertación responsabilidades funcionarios Regional en el reporte en el Software Strategos, de conformidad con la Resolución 278 de 2007.</t>
  </si>
  <si>
    <t>Acta concertación</t>
  </si>
  <si>
    <t xml:space="preserve">Verificación selectiva de los documentos soportes de los valores reportados para el 20% de las metas. </t>
  </si>
  <si>
    <t>Acta verificación mensual</t>
  </si>
  <si>
    <t>12 02 002</t>
  </si>
  <si>
    <t>Selección y aplicación de los controles establecidos en el mapa de riesgos en la Procuraduría Regional.</t>
  </si>
  <si>
    <t>Minimizar la ocurrencia de  riesgos en los procesos ejecutados por la Procuraduría Regional.</t>
  </si>
  <si>
    <t>Socialización del mapa de riesgos de la PGN.</t>
  </si>
  <si>
    <t xml:space="preserve"> Determinar controles que apliquen para la Procuraduría Regional</t>
  </si>
  <si>
    <t>Seguimiento trimestral aplicación de los controles determinados.</t>
  </si>
  <si>
    <t xml:space="preserve">H3. Declaración por Desplazamiento Forzado. El artículo 7 del Decreto Nº 2569 de 2000 que reglamenta parcialmente la Ley 387 de 1997 para la prevención del desplazamiento forzado, establece: "La declaración deberá ser remitida en forma inmediata por la autoridad receptora a la sede de la entidad en la que se haya delegado la inscripción de la que trata el numeral 2 de la Ley 387 de 1997 en el respectivo Departamento", en concordancia con los Autos de la Corte Constitucional Nº 08 de 2009 Persistencia del Estado de Cosas Inconstitucional y 011 de 2009 Registro y Caracterización de la Población Desplazada y la Circular Interna de la PGN Nº 010 del 6 de abril de 2001 Implementación Formato Único de Declaración, que ordenan y establecen su cumplimiento.  No obstante lo anterior, se observó que la Procuraduría Regional Santander no dio cumplimiento estricto al término para remitir las declaraciones a la entidad competente, por cuanto 68 declaraciones que corresponden al 57% de la muestra seleccionada, fueron remitidas a Acción Social para su valoración, con retraso que oscilan entre los 2 y 12 días; 
</t>
  </si>
  <si>
    <t xml:space="preserve">debido a falta de control y seguimiento en la entrega de la correspondencia al interesado, </t>
  </si>
  <si>
    <t>lo que conlleva a la no atención y registro oportuno de la población desplazada y por ende afecta la efectividad de las medidas implementadas para contrarrestar la crisis humanitaria generada por el desplazamiento.</t>
  </si>
  <si>
    <t>Dar cumplimiento al artículo 7 del Decreto 2569 de 2000 y Circular interna 010 de 2001 dentro de los parámetros establecidos.</t>
  </si>
  <si>
    <t>Registro diario en el libro radicador de declaraciones de desplazamiento.</t>
  </si>
  <si>
    <t>Recepción y envío de oficios remisorios de las declaraciones a Acción Social a más tardar al día hábil siguiente al registro de las mismas.</t>
  </si>
  <si>
    <t xml:space="preserve">H4. Solicitud de Reparación Administrativa de Población Desplazada. El Decreto 1290 del 22 de abril de 2008, por el cual se crea el Programa de Reparación Individual por Vía Administrativa para las Víctimas de los Grupos Armados organizados al margen de la ley, en su artículo 21 Parágrafo 1º establece: " Una vez diligenciada la solicitud, quien la reciba deberá remitirla de manera inmediata o a mas tardar al día siguiente y por la vía más expedita posible a la Agencia Presidencial para la Acción Social y la Cooperación Internacional - Acción Social. Copia de la misma se entregará en  el acto al interesado con indicación del día y la hora de su diligenciamiento"; no obstante, se observa que la Procuraduría Regional Santander no dio cumplimiento estricto al término para remitir las solicitudes de reparación a las autoridades competentes, por cuanto 3 solicitudes por desplazamiento forzado que corresponden al 37% de la muestra evaluada fueron remitidas con retrasos que oscilan entre 2 y 8 días; 
</t>
  </si>
  <si>
    <t>lo que conlleva a demoras en las medidas de reparación que el estado reconoce a las víctimas de violaciones de sus derechos fundamentales, con el fin de favorecer y dignificar a las víctimas y beneficiarios de éstas y por ende no se garantiza el cumplimiento pleno de la política de reparación integral prevista.</t>
  </si>
  <si>
    <t>Registro diario en el libro radicador de Solicitudes de reparación administrativa.</t>
  </si>
  <si>
    <t>Jornada de Capacitación</t>
  </si>
  <si>
    <t>Organización de documentos soportes del POA de acuerdo a las tablas de retención documental.</t>
  </si>
  <si>
    <t>Archivo organizado</t>
  </si>
  <si>
    <t>19 07 002</t>
  </si>
  <si>
    <t xml:space="preserve">Evaluada la coherencia entre los registros del Sistema de Información Misional SIM y los expedientes disciplinarios, se detectaron inconsistencias según se muestra en el cuerpo del informe. </t>
  </si>
  <si>
    <t>Deficiencias en los mecanismos de control interno para alimentación y seguimiento del sistema de información</t>
  </si>
  <si>
    <t>MODALIDAD DE AUDITORIA: Auditoría Gubernamental con Enfoque Integral</t>
  </si>
  <si>
    <t>FECHA DE SUSCRIPCIÓN: SEPTIEMBRE DE 2010</t>
  </si>
  <si>
    <t>Existen incertidumbres en las cuentas: 1640- Edificaciones por $9.373,9 millones, 1605–Terrenos por $-383,5 millones,1610– Semovientes por $1,2 millones, 1670- Equipos de Comunicación y Computación por $437,9 millones, 1675- Equipo de Transporte por $401,6 millones, 1665- Muebles, Enseres y Equipo de Oficina por $189,8 millones, 1660- Equipo Médico y Científico por $19,3 millones, 1655- Maquinaria y Equipo por $6,3 millones, 1680- Equipos de Comedor, Cocina, Despensa y Hotelería por $2 millones,      1960- Bienes de Arte y Cultura por $3,9 millones,  1970–    Intangibles por  $614,6 millones, 3105 Capital Fiscal (Db) por $21,9 millones,  en la cuenta 1910– Cargos Diferidos por $40,0 millones.</t>
  </si>
  <si>
    <t>Debido a que la Entidad realizó inventarios físicos de elementos de consumo y devolutivos pero no los concilió con los saldos contables</t>
  </si>
  <si>
    <t>Estas incertidumbres afectan el patrimonio de la Entidad, rubro 3105- Capital Fiscal, en los mismos valores</t>
  </si>
  <si>
    <t>La Procuraduría Regional no tuvo conocimiento de las acciones del Plan de Mejoramiento, no las adoptó, ni presenta evidencias de la realización de aquellas a cargo del nivel central con incidencia en las dependencias territoriales.</t>
  </si>
  <si>
    <t>La Procuraduría no implementó mecanismos de socialización y compromiso de mejora en toda la entidad a partir de los planes suscritos con la CGR</t>
  </si>
  <si>
    <t>Las debilidades no sean subsanadas de manera general.</t>
  </si>
  <si>
    <t xml:space="preserve">Realizar evaluación de la inclusión de la partida para desplazados en el presupuesto de la Gobernación y Alcaldía de la próxima vigencia y de la ejecución de las partidas asignadas en la vigencia 2010.  </t>
  </si>
  <si>
    <t>Informe de evaluación</t>
  </si>
  <si>
    <t xml:space="preserve">19 01 001 
19 04 001
</t>
  </si>
  <si>
    <r>
      <t xml:space="preserve">(N23) A 31 de diciembre de 2009 no se ha realizado la legalización de la camioneta Mitsubishi, Placas 011-774, enviada desde Bogotá en abril de 2009,  para la  Regional de Bolívar. </t>
    </r>
    <r>
      <rPr>
        <b/>
        <sz val="9"/>
        <rFont val="Arial"/>
        <family val="2"/>
      </rPr>
      <t xml:space="preserve"> </t>
    </r>
  </si>
  <si>
    <t>En la defensa judicial de la entidad, se presentó inoportunidad en la actualización del avance de 3 demandas en el informe mensual  ante el no envío de la documentación necesaria para representación judicial de la entidad por parte de la Oficina Jurídica, deficiencias en el trámite de poderes en las demandas 2009-00931 y  2008-0017 y no se soportan debidamente los trámites realizados en cada una de las etapas del proceso, además de no diligenciar la hoja de ruta de cada expediente</t>
  </si>
  <si>
    <t>Deficientes mecanismos de control en la aplicación del proceso de representación de la entidad en el trámite de acciones ordinarias</t>
  </si>
  <si>
    <t>Puede afectar la coordinación y el control eficaz en la defensa de los intereses del Estado</t>
  </si>
  <si>
    <t>Adopción los mecanismos necesarios en asocio de la Oficina Jurídica de la PGN paa evitar en el futuro los contratiempos reseñados.</t>
  </si>
  <si>
    <t>Debida representación de la entidad ante las instancias judiciales, en forma oportuna y eficaz.</t>
  </si>
  <si>
    <t>Socialización con los abogados apoderados de la Resolución No.136 de 2001,  procedimiento Representación de la Entidad PRO-GJ-RE-004,Circular 046 de 2007y demás normatividad aplicable a defensa judicial.</t>
  </si>
  <si>
    <t>Acta</t>
  </si>
  <si>
    <t>Verificación mensual de conformidad carpetas llevadas por abogados con los procedimientos establecidos por la PGN y coherencia del reporte mensual, para 20% demandas en curso</t>
  </si>
  <si>
    <t>19 04 001</t>
  </si>
  <si>
    <t xml:space="preserve">En las actuaciones adelantadas por esta Regional en recepción de declaración de desplazados y solicitud de reparación administrativa, no se adelantaron en forma organizada actividades de seguimiento que permitan vigilar la oportuna respuesta de Acción Social a los requerimientos de la población, y en la recepción de peticiones verbales no se dejó registro de la solicitud, ni se cuenta con documentación organizada sobre el trámite surtido. </t>
  </si>
  <si>
    <t>No implementación de mecanismos de control adecuados,</t>
  </si>
  <si>
    <t xml:space="preserve">(N-1) Para constatar el cumplimiento de las  actividades   en lo relacionado a la revisión y verificación del  Plan Operativo Anual (POA) – 2009 “Componente Estratégico de la Procuraduría General de la Nación- Regional Bolívar”, no es fácil medir su Se pudo establecer que el grado de cumplimento promedio entre las  metas programadas y ejecutadas,  el porcentaje alcanzado de 67%, lo que demuestra  resultados deficiente de gestión.                                                                                                       </t>
  </si>
  <si>
    <t>2
REGIONAL BOLÍVAR</t>
  </si>
  <si>
    <t>3
REGIONAL BOLÍVAR</t>
  </si>
  <si>
    <t>4
REGIONAL BOLÍVAR</t>
  </si>
  <si>
    <t>5
REGIONAL BOLÍVAR</t>
  </si>
  <si>
    <t>6
REGIONAL BOLÍVAR</t>
  </si>
  <si>
    <t>7
REGIONAL BOLÍVAR</t>
  </si>
  <si>
    <t>8
REGIONAL BOLÍVAR</t>
  </si>
  <si>
    <t>9
REGIONAL BOLÍVAR</t>
  </si>
  <si>
    <t>10
REGIONAL BOLÍVAR</t>
  </si>
  <si>
    <t>11
REGIONAL BOLÍVAR</t>
  </si>
  <si>
    <t>13
REGIONAL BOLÍVAR</t>
  </si>
  <si>
    <t>14
REGIONAL BOLÍVAR</t>
  </si>
  <si>
    <t>15
REGIONAL BOLÍVAR</t>
  </si>
  <si>
    <t>20
REGIONAL BOLÍVAR</t>
  </si>
  <si>
    <t>21
REGIONAL BOLÍVAR</t>
  </si>
  <si>
    <t>Debido a  falta de mecanismos de control y seguimiento a las  actividades programadas.</t>
  </si>
  <si>
    <t>Lo que conlleva a un control inadecuado en la gestión del POA y la ineficiencia en el cumplimiento de las metas programadas</t>
  </si>
  <si>
    <r>
      <t>(</t>
    </r>
    <r>
      <rPr>
        <sz val="8"/>
        <rFont val="Arial"/>
        <family val="2"/>
      </rPr>
      <t xml:space="preserve">N-2) Al  revisar las actas sobre la ejecución de las actividades previstas en el POA, se observó que a pesar de que hacen reuniones mensuales, no precisan hacer seguimiento a cada una de las actividades y metas formuladas en el POA, como tampoco el nivel de avance y de los compromisos de acuerdo a los lineamientos institucionales donde se establecen que deben ser trimestral.   </t>
    </r>
  </si>
  <si>
    <t>Debido a  falla de mecanismos de control y seguimiento.</t>
  </si>
  <si>
    <t xml:space="preserve"> Lo que podrían incidir en una planeación estratégica débil para el cumplimiento de las políticas y objetivos institucionales</t>
  </si>
  <si>
    <t>Debido  a que no se compara la meta con el logro</t>
  </si>
  <si>
    <t xml:space="preserve">H6. Aplicación Modelo de Seguimiento SNAIPD. El numeral 2 del artículo 277 de la Constitución Política establece que le corresponde al Procurador General  de la Nación, por sí o por medio de sus delegados y agentes, proteger los Derechos Humanos y asegurar su efectividad; a su vez el artículo 20 de la Ley 387 de 1997 señala que le corresponde la guarda de los Derechos Humanos y el Derecho Internacional Humanitario de la población víctima del desplazamiento forzado, así como el control estricto al cumplimiento de las obligaciones asignadas a cada institución en el Plan Nacional para la Atención Integral a la Población Desplazada según lo dispuesto en la Sentencia T-025 y autos complementarios; no obstante se observó que la Procuraduría Regional Santander, durante la vigencia 2009, sólo realizó evaluación en noviembre de 2009, al período comprendido entre el 1º de enero al 31 de junio de 2009  a través del Modelo de Seguimiento a las Entidades que conforman el Sistema Nacional de Atención Integral a la Población Desplazada – SNAIPD, en los municipios de Barrancabermeja, Floridablanca, Landázuri y San Pablo, así como a Incoder, ICBF, SENA y Gobernación de Santander,  </t>
  </si>
  <si>
    <t>donde encontró una serie de incumplimientos, que no ha dado a conocer a las entidades para que se subsane la atención a la población desplazada, ni ha tomado medidas para que no vuelvan a suceder;</t>
  </si>
  <si>
    <t xml:space="preserve">hechos que afectan la eficiencia del proceso preventivo de la PGN en esta materia y a su vez retarda la efectividad en el cumplimiento de las políticas públicas destinadas a la Población desplazada. 
</t>
  </si>
  <si>
    <t xml:space="preserve">Cumplir con lo previsto en el numeral 2 del articulo 277 CN y articulo 20 de la Ley 387 de 1997 y Sentencia T-025 </t>
  </si>
  <si>
    <t>Priorizar los 10 municipios donde se aplicará el modelo de seguimiento y evaluación al SNAIPD.</t>
  </si>
  <si>
    <t xml:space="preserve">H1. Plan Operativo Anual  Regional Santander- POA. Las Resoluciones de la Procuraduría General de la Nación N° 228 de 2006 artículo 20, establece la obligación de la entidad de “valorar en forma permanente el nivel de ejecución de los planes y programas, los resultados de la gestión, detectar desviaciones, establecer tendencias y generar recomendaciones para orientar las acciones de mejoramiento” y la 278 de octubre  3 de 2007, adopta el Sistema de Información STRATEGOS  para el seguimiento y control del Modelo Estratégico y del Sistema de medición del Plan Operativo Anual –POA-, no obstante  en la vigencia 2009  en la Regional Santander la información que reporta el POA fue inconsistente, con respecto a los registros de los profesionales que participan en la ejecución de las diferentes actividades de los procesos misionales y de apoyo, </t>
  </si>
  <si>
    <t>debido a falta seguimiento y control del responsable del sistema,</t>
  </si>
  <si>
    <t>lo que no permite medir la efectividad de la gestión institucional, ni valorar el nivel de ejecución del plan para una acertada toma de decisiones que redunde en el logro de los objetivos institucionales.</t>
  </si>
  <si>
    <t xml:space="preserve">Realizar un seguimiento a la gestión institucional que permita coroborar que la informacion que se genera cada mes sea real y fidedigna. </t>
  </si>
  <si>
    <t xml:space="preserve">permitir una medicion veraz y efectiva que  permita conocer el resultado de las diferentes acciones que adelanta la Regional </t>
  </si>
  <si>
    <t xml:space="preserve">Seguimiento mensual de las  metas del POA con respecto a la  ejecucion real producida </t>
  </si>
  <si>
    <t>3-Obtener tiempos de funcionamiento óptimos y acordes con las necesidades de la PGN</t>
  </si>
  <si>
    <r>
      <t>1- Monitorear los tiempo donde se presentan los picos más altos de solicitud de servicio a la página del SIM tanto en el nivel central como en el des</t>
    </r>
    <r>
      <rPr>
        <sz val="8"/>
        <color indexed="12"/>
        <rFont val="Arial"/>
        <family val="2"/>
      </rPr>
      <t>c</t>
    </r>
    <r>
      <rPr>
        <sz val="8"/>
        <rFont val="Arial"/>
        <family val="2"/>
      </rPr>
      <t>entralizado, para establecer la métrica a utilizar en cada caso.</t>
    </r>
  </si>
  <si>
    <t>4- Ejecutar las actividades y procesos requeridos tendientes a solucionar las causas del hallazgo</t>
  </si>
  <si>
    <r>
      <t>3- Generar al interior de la Oficina de Sistemas</t>
    </r>
    <r>
      <rPr>
        <sz val="8"/>
        <color indexed="12"/>
        <rFont val="Arial"/>
        <family val="2"/>
      </rPr>
      <t xml:space="preserve"> </t>
    </r>
    <r>
      <rPr>
        <sz val="8"/>
        <rFont val="Arial"/>
        <family val="2"/>
      </rPr>
      <t>un documento con la solución más viable, definiendo los requerimientos técnicos necesarios y el grupo de personal encargado de gestionar y validar la solución determinada.</t>
    </r>
  </si>
  <si>
    <t>2-Determinar y validar los componentes de infraestructura que intervienen en cada monitoreo del item anterior a fin de determinar su injerencia en el proceso mencionado y su necesidad de reconfiguración, actualización y/ou optimización.</t>
  </si>
  <si>
    <t>Cronograma de Actividades elaborado y ejecutado</t>
  </si>
  <si>
    <t xml:space="preserve">
Documento de evaluación de los componentes de Infraestructura tecnológica que afectan el proceso</t>
  </si>
  <si>
    <t>Documento de estrategia</t>
  </si>
  <si>
    <t>Cronograma
Informe Resultados de la Estrategia</t>
  </si>
  <si>
    <t>1. Colaborar junto con Planeación y Secretaría General en la elaboración de un procedimiento claro que incluya tiempos para el registro de las novedades como tambien su divulgacióna al GRUPO SIM y a las demás dependencias.
2. Realizar seguimiento a la aplicación de dicho procedimiento.</t>
  </si>
  <si>
    <t xml:space="preserve">Sensibilizar a los usuarios del SIM para que al ingresar o seleccionar la información, lo realicen de manera correcta.
Diseñar controles de validación para el registro correcto de la información
</t>
  </si>
  <si>
    <t>1. Realizar y ejecutar plan de acción para la depuración de datos y estructuras si se requiere</t>
  </si>
  <si>
    <t>22
REGIONAL BOLÍVAR
2009</t>
  </si>
  <si>
    <t>2
REGIONAL 
VALLE DEL CAUCA</t>
  </si>
  <si>
    <t>3
REGIONAL 
VALLE DEL CAUCA</t>
  </si>
  <si>
    <t>4
REGIONAL 
VALLE DEL CAUCA</t>
  </si>
  <si>
    <t>5
REGIONAL 
VALLE DEL CAUCA</t>
  </si>
  <si>
    <t xml:space="preserve">
Memorando
Correos electrónicos</t>
  </si>
  <si>
    <t>Genera riesgos de no detectar incumplimientos de obligaciones de las entidades con la población desplazada, que requieran del inicio de acción preventiva y disciplinaria.</t>
  </si>
  <si>
    <t>Adopción de mecanimos para ejercer el control y seguimiento a las actividades mencionadas</t>
  </si>
  <si>
    <t>Que efectivamente acción social de respuesta oportuna y solucione los problemas formulados por los desplazados.</t>
  </si>
  <si>
    <t>Diligenciar mensualmente formato para el control de la oportuna atención de Acción Social a los requerimientos remitidos por la Procuraduría Regional.</t>
  </si>
  <si>
    <t xml:space="preserve">Formato de control </t>
  </si>
  <si>
    <t>Diligenciar formato de registro de peticiones verbales de la población desplazada.</t>
  </si>
  <si>
    <t>Formato de peticiones verbales</t>
  </si>
  <si>
    <t>Organización de expediente de atención a desplazados.</t>
  </si>
  <si>
    <t>Archivo población desplazada</t>
  </si>
  <si>
    <t>Verificación mensual del seguimiento efectuado al 50% de los requerimientos en curso, presentados ante Acción Social.</t>
  </si>
  <si>
    <t>12 02 001</t>
  </si>
  <si>
    <t>No se evidencia el cumplimiento de la función de vigilancia y seguimiento sobre la ejecución presupuestal de la Gobernación y Alcaldías en las partidas que orientan el gasto en beneficio de los desplazados radicados en el departamento.</t>
  </si>
  <si>
    <t>Carencia de mecanismos de control en el ejercicio de esta función preventiva</t>
  </si>
  <si>
    <t>Incide en que el Ministerio Publico no  coadyuve efectivamente en el cumplimiento de una política estatal</t>
  </si>
  <si>
    <t>Se establecerán los mecanimos necesarios para verificar la inclusión de las partidas correspondientes en la Gobernación y alcaldías</t>
  </si>
  <si>
    <t>No se desarrollen a plenitud las funciones constitucionales otorgadas a la entidad y los objetivos estratégicos propuestos para el período</t>
  </si>
  <si>
    <t>Saldos razonables de las cuentas de depreciaciones, conciliadas y procesadas en SIAF.</t>
  </si>
  <si>
    <t>100% de las Cuentas Contables de Depreciación Conciliadas</t>
  </si>
  <si>
    <t>5-Realizar validación, mantenimiento y mejora del uso de los espacios de centros de cableados de la oficina de Sistemas en el nivel central y Territorial.</t>
  </si>
  <si>
    <t>4- Generar jornadas de validación, mantenimiento y mejora en el uso de los espacios de los centros de cableados y de los componentes que allí se ubican en el nivel central y Territorial de la PGN</t>
  </si>
  <si>
    <t>NIT: 8999991197</t>
  </si>
  <si>
    <t>Causa del hallazgo</t>
  </si>
  <si>
    <t>Efecto del hallazgo</t>
  </si>
  <si>
    <t>Acción de mejoramiento</t>
  </si>
  <si>
    <t>Código hallazgo</t>
  </si>
  <si>
    <t xml:space="preserve">
Se evidenciaron diferencias entre los tres reportes del nivel de cumplimiento del Plan de Acción de la PGN de la vigencia 2009, desconociendo los objetivos del Sistema de Control Interno, establecidos en los literales d) y e) del artículo 2 de la Ley 87 de 1993. </t>
  </si>
  <si>
    <t xml:space="preserve">Esta situación se debe a que no se han unificado los componentes que deben contribuir a la medición del plan de acción institucional 
</t>
  </si>
  <si>
    <t>Incertidumbre sobre el verdadero nivel de cumplimiento del mismo.</t>
  </si>
  <si>
    <t>Se evidenciaron debilidades en la formulación de las metas del POA cuando su cumplimiento depende de un tercero, desconociendo lo estipulado en los literales d) y h) del artículo 2 de la Ley 87 de 1993.</t>
  </si>
  <si>
    <t xml:space="preserve">Por deficiencias en el instructivo para diligenciar los POA, el cual no contempla la posibilidad de colocar metas en términos porcentuales. </t>
  </si>
  <si>
    <t>Impide medir la gestión de la Entidad en términos de eficiencia o eficacia.</t>
  </si>
  <si>
    <t xml:space="preserve">Se determinaron errores en los resultados reportados del Strategos en cuanto al cumplimiento de los objetivos por parte de las dependencias,  aunque la información fue incorporada al mismo, afectando el cumplimiento por parte de la dependencia. </t>
  </si>
  <si>
    <t>Falta de aplicación de los literales d) y j) del artículo 4 de la Ley 87 de 1993 y errores en la parametrización de las metas dentro del sistema Strategos</t>
  </si>
  <si>
    <t xml:space="preserve">Afectó el nivel de cumplimiento de la dependencia y de la PGN durante la vigencia evaluada.  </t>
  </si>
  <si>
    <t>Se determinaron debilidades en la aplicación del literal d) del artículo 2 de la Ley 87 de 1993, en cuanto al seguimiento realizado por la Oficina de Planeación al cumplimiento de las metas y al registro de la información en el Strategos por parte de las dependencias.</t>
  </si>
  <si>
    <t>Debido a la falta de aplicación de la Resolución 278 de 2007</t>
  </si>
  <si>
    <t>Afectó el porcentaje de cumplimiento del Plan de Acción de la dependencia y por ende del Institucional.</t>
  </si>
  <si>
    <t>Esta situación evidencia debilidades en la formulación y análisis de los indicadores, debido a falta de aplicación de la Resolución 212 de 2003</t>
  </si>
  <si>
    <t>No permite una adecuada toma de decisiones.</t>
  </si>
  <si>
    <t xml:space="preserve">Se verificó que no existe relación entre la descripción de los indicadores de economía, eficiencia, eficacia y otros presentado en el formato 6 de la cuenta fiscal con el cálculo, ni con el análisis que se hace del mismo, desconociendo lo establecido en el literal j) del artículo 4 de la Ley 83 de 1993. </t>
  </si>
  <si>
    <t>Se evidenció que en el Plan Estratégico Institucional 2009 y en la cuenta Fiscal no se incluyeron indicadores de equidad y valoración de costos ambientales, desconociendo lo establecido en el literal j) del artículo 4 de la Ley 83 de 1993 y en la Resolución Orgánica 5544 de 2003.</t>
  </si>
  <si>
    <t xml:space="preserve">Del análisis efectuado al POA Día a Día de la Regional Quindío, se concluye que los indicadores propuestos (que corresponden a la plantilla diseñada por la Oficina de Planeación)  son mediciones de la cantidad de actividades a realizar, que no incluyen comparación entre sí o con otras variables a fin de establecer comportamientos e implantación de correctivos, además de no contar con una definición que unifique su interpretación; con relación a las metas, no se evidencian los datos históricos sobre los cuales se proyectaron los valores formulados. </t>
  </si>
  <si>
    <t>No se implementaron en la Regional, los mecanismos de control establecidos para el proceso de planeación</t>
  </si>
  <si>
    <t>Los planes formulados no agreguen valor en el quehacer de la Procuraduría Regional</t>
  </si>
  <si>
    <t>Implementar los mecanismos de control establecidos por la PGN para lograr una adecuada formulación del Plan Operativo Anual de Procuraduría Regional.</t>
  </si>
  <si>
    <t>Adoptar los mecanismos que formule oportunamente la oficina de planeación de la PGN para la formulación del POA día a día</t>
  </si>
  <si>
    <t>Autocapacitación funcionarios de la Procuraduría Regional, en el procedimiento de formulación del POA día a día PRO-PE-00-006 y demás establecidos por la PGN.</t>
  </si>
  <si>
    <t xml:space="preserve">Jornada de Autocapacitación </t>
  </si>
  <si>
    <t>Organizar expediente con los documentos soportes de la formulación del POA día a día, de acuerdo al procedimiento PRO-PE-00-006 y demás establecidos por la PGN.</t>
  </si>
  <si>
    <t xml:space="preserve">Denominación de la Unidad de medida de la Actividad
</t>
  </si>
  <si>
    <t xml:space="preserve">Cantidad de Medida de la Actividad
</t>
  </si>
  <si>
    <t xml:space="preserve">Fecha iniciación de la Actividad
</t>
  </si>
  <si>
    <t xml:space="preserve">Fecha terminación de la Actividad
</t>
  </si>
  <si>
    <t xml:space="preserve">Plazo en semanas de la Actividad
</t>
  </si>
  <si>
    <t xml:space="preserve">Avance fisico de ejecución de las Actividades
</t>
  </si>
  <si>
    <t>Se impartieron nuevamente las instrucciones pertinentes al funcionario encargado de recibir debidamente firmadas las nominas de las distintas dependencias , con el fin de evitar que las mismas sean recibidas hasta tanto no estén diligenciadas en su totalidad</t>
  </si>
  <si>
    <t>1
REGIONAL BOLÍVAR
2009</t>
  </si>
  <si>
    <t>24
REGIONAL BOLÍVAR
2009</t>
  </si>
  <si>
    <t>Expediente formulación POA día a día</t>
  </si>
  <si>
    <t>11 03 002</t>
  </si>
  <si>
    <t>Evaluados los documentos presentados por la Procuraduría Regional como evidencia del desarrollo de las metas planeadas para la vigencia 2009, se determinó que el POA Día a Día tuvo un cumplimiento del 78%, dado que no fueron alcanzadas el 39% de las metas y el POA componente Estratégico al no adelantarse las actividades planeadas tuvo un cumplimiento del 0%</t>
  </si>
  <si>
    <t>No implementación de los mecanismos de control del proceso de planeación</t>
  </si>
  <si>
    <t>INFORME PRESENTADO A LA CONTRALORIA GENERAL DE LA REPUBLICA</t>
  </si>
  <si>
    <t>SEGUIMIENTO PLANES DE MEJORAMIENTO</t>
  </si>
  <si>
    <t>FORMULARIO No 14.1</t>
  </si>
  <si>
    <r>
      <t xml:space="preserve">Descripción hallazgo </t>
    </r>
  </si>
  <si>
    <t>Porcentaje de Avance fisico de ejecución de las Actividades</t>
  </si>
  <si>
    <t>Puntaje  Logrado  por las Actividades  (PLAI)</t>
  </si>
  <si>
    <t xml:space="preserve">Puntaje Logrado por las Actividades  Vencidas (PLAVI)  </t>
  </si>
  <si>
    <t>Puntaje atribuido a las actividades vencidas (PAAVI)</t>
  </si>
  <si>
    <t>Efectividad de la Acción</t>
  </si>
  <si>
    <t>SI</t>
  </si>
  <si>
    <t>NO</t>
  </si>
  <si>
    <t>TOTALES</t>
  </si>
  <si>
    <t>FIRMA DEL REPRESENTANTE LEGAL</t>
  </si>
  <si>
    <t>Nombre:</t>
  </si>
  <si>
    <t>Correo electrónico:</t>
  </si>
  <si>
    <t xml:space="preserve">Convenciones: </t>
  </si>
  <si>
    <t>Evaluación del Plan de Mejoramiento</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</si>
  <si>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</si>
  <si>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</si>
  <si>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</si>
  <si>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</si>
  <si>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</si>
  <si>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</si>
  <si>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</si>
  <si>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Fila de Totales</t>
  </si>
  <si>
    <t>Cumplimiento del Plan de Mejoramiento</t>
  </si>
  <si>
    <t>CPM = POMMVi / PBEC</t>
  </si>
  <si>
    <t>Avance del plan de Mejoramiento</t>
  </si>
  <si>
    <t>AP =  POMi / PBEA</t>
  </si>
  <si>
    <t>No.
CONSECUTIVO</t>
  </si>
  <si>
    <t>Fecha de Evaluación: 30 diciembre de 2010</t>
  </si>
  <si>
    <t>ENTIDAD: PROCURADURÍA GENERAL DE LA NACIÓN</t>
  </si>
  <si>
    <t>REPRESENTANTE LEGAL: ALEJANDRO ORDOÑEZ MALDONADO</t>
  </si>
  <si>
    <t>PERIODO FISCAL: VIGENCIA AUDITADA 2009</t>
  </si>
  <si>
    <t>Socialización y verificación de la implementación del Plan de Mejoramiento de la PGN</t>
  </si>
  <si>
    <t>Lograr el mejoramiento eficaz y eficiente de la entidad.</t>
  </si>
  <si>
    <t>Socializar con los funcionarios de la Regional el Plan de Mejoramiento Unico vigente</t>
  </si>
  <si>
    <t>En la Regional Bolívar no diligenciaron lo correspondiente a descripción de las metas, el formato en que presentaron el Plan de Mejoramiento no contemplaba dicho campo.</t>
  </si>
  <si>
    <t>El Plan de Accion 2009-Plan Operativo Anual POA-propuesto por la Procuraduria General de la Nacion Regional Valle, no le permite medir la eficiencia y eficacia de su gestion, debido a que se limita a plantear actividades puntuales que no se evidencian que obedezcan a un diagnostico claro</t>
  </si>
  <si>
    <t>Lo que limita el cumplimiento y la efectividad del plan propuesto y los resultados de la gestion durante la vigencia</t>
  </si>
  <si>
    <t>Alcanzar la metas propuestas en el POA 2010</t>
  </si>
  <si>
    <t>Verificar con la Oficina de Planeación que las metas propuestas estén acordes con las ejecutadas en la vigencia anterior</t>
  </si>
  <si>
    <t>Revisión</t>
  </si>
  <si>
    <t>En el expediente disciplinario 2009-105993, se observa falta de claridad respecto del termino de inicio y finalización de la actuación disciplinaria, dada la existencia de dos autos de indagación preliminar</t>
  </si>
  <si>
    <t>Lo anterior no acorde con lo establecido en el artículo 150 de la Ley 734 de 2002 referido a la "procedencia fines y trámite de la indagación preliminar"</t>
  </si>
  <si>
    <t>2
NIVEL CENTRAL 
2009</t>
  </si>
  <si>
    <t>3
NIVEL CENTRAL 
2009</t>
  </si>
  <si>
    <t>4
NIVEL CENTRAL 
2009</t>
  </si>
  <si>
    <t>5
NIVEL CENTRAL
2009</t>
  </si>
  <si>
    <t>6
NIVEL CENTRAL 
2009</t>
  </si>
  <si>
    <t>7
NIVEL CENTRAL 
2009</t>
  </si>
  <si>
    <t>8
NIVEL CENTRAL
2009</t>
  </si>
  <si>
    <t>9
NIVEL CENTRAL
2009</t>
  </si>
  <si>
    <t>10
NIVEL CENTRAL
2009</t>
  </si>
  <si>
    <t>11
NIVEL CENTRAL
2009</t>
  </si>
  <si>
    <t>12
NIVEL CENTRAL
2009</t>
  </si>
  <si>
    <t>13
NIVEL CENTRAL
2009</t>
  </si>
  <si>
    <t>14
NIVEL CENTRAL
2009</t>
  </si>
  <si>
    <t>15
NIVEL CENTRAL
2009</t>
  </si>
  <si>
    <t>16
NIVEL CENTRAL
2009</t>
  </si>
  <si>
    <t>17
NIVEL CENTRAL
2009</t>
  </si>
  <si>
    <t>18
NIVEL CENTRAL
2009</t>
  </si>
  <si>
    <t>1
REGIONAL 
SANTANDER
2009</t>
  </si>
  <si>
    <t>2
REGIONAL
SANTANDER
2009</t>
  </si>
  <si>
    <t>3
REGIONAL
SANTANDER
2009</t>
  </si>
  <si>
    <t>4
REGIONAL
SANTANDER
2009</t>
  </si>
  <si>
    <t>5
REGIONAL
SANTANDER
2009</t>
  </si>
  <si>
    <t>6
REGIONAL
SANTANDER
2009</t>
  </si>
  <si>
    <t>7
REGIONAL
SANTANDER
2009</t>
  </si>
  <si>
    <t>8
REGIONAL
SANTANDER
2009</t>
  </si>
  <si>
    <t>9
REGIONAL
SANTANDER
2009</t>
  </si>
  <si>
    <t>10
REGIONAL 
SANTANDER
2009</t>
  </si>
  <si>
    <t>1
REGIONAL QUINDIO
2009</t>
  </si>
  <si>
    <t>2
REGIONAL QUINDIO
2009</t>
  </si>
  <si>
    <t>3
REGIONAL QUINDIO
2009</t>
  </si>
  <si>
    <t>4
REGIONAL QUINDIO
2009</t>
  </si>
  <si>
    <t>5
REGIONAL QUINDIO
2009</t>
  </si>
  <si>
    <t>6
REGIONAL QUINDIO
2009</t>
  </si>
  <si>
    <t>7
REGIONAL QUINDIO
2009</t>
  </si>
  <si>
    <t>8
REGIONAL QUINDIO
2009</t>
  </si>
  <si>
    <t>9
REGIONAL QUINDIO
2009</t>
  </si>
  <si>
    <t>10
REGIONAL QUINDIO
2009</t>
  </si>
  <si>
    <t>11
REGIONAL QUINDIO
2009</t>
  </si>
  <si>
    <t>12
REGIONAL QUINDIO
2009</t>
  </si>
  <si>
    <t>13
REGIONAL QUINDIO
2009</t>
  </si>
  <si>
    <t>14
REGIONAL QUINDIO
2009</t>
  </si>
  <si>
    <t>15
REGIONAL QUINDIO
2009</t>
  </si>
  <si>
    <t>16
REGIONAL QUINDIO
2009</t>
  </si>
  <si>
    <t>1
REGIONAL 
VALLE DEL CAUCA
2009</t>
  </si>
  <si>
    <t xml:space="preserve">ALEJANDRO ORDÓÑEZ MALDONADO </t>
  </si>
  <si>
    <t>aordonezm@procuraduria.gov.co</t>
  </si>
  <si>
    <t>Elaboro Formato: Oficina de Planeación Contraloría General de la República</t>
  </si>
  <si>
    <t xml:space="preserve">No se contribuya oportunamente con información laboral necesaria para determinar los programas de salud ocupacional de acuerdo a la Resolución 1016 de 1989 expedida por el entonces Ministerio de Trabajo y Seguridad Social. </t>
  </si>
  <si>
    <t>Se establecerán los  mecanismos para realizar el reporte de ausentismo durante los primeros cinco dias de cada periodo mensual</t>
  </si>
  <si>
    <t>Presentar en forma oportuna la información relacionada con el reporte de ausentismo.</t>
  </si>
  <si>
    <t>Remisión dentro de los 5 días hábiles del mes siguiente del reporte de ausentismo</t>
  </si>
  <si>
    <t>Remisión del reporte</t>
  </si>
  <si>
    <t>16 01 004</t>
  </si>
  <si>
    <t>Se encontró que en la cuenta Elementos en Bodega aparece registrada a cargo de la Regional Quindío una planta telefónica por $1.150.000 marca Panasonic referencia KXT 304, la cual fue trasladada al almacén general en Bogotá</t>
  </si>
  <si>
    <t>Incumpliendo  la Resolución 354 de 2007 que adopta el Plan General de Contabilidad Pública, norma técnica 9.1.1.4 relativa a los  inventarios y 9.1.1.5 relativa a la Propiedad Planta y Equipo</t>
  </si>
  <si>
    <t>Se presenta una sobrevaloración de los inventarios de la Procuraduría Regional Quindío</t>
  </si>
  <si>
    <t>coordinar  con el Nivel Central la implementación del sistema SIAF - Inventarios.</t>
  </si>
  <si>
    <t>Mantener actualizada la información contable y de inventarios de la Regional</t>
  </si>
  <si>
    <t>Reporte oportuno de esta clase de situaciones</t>
  </si>
  <si>
    <t>oficio</t>
  </si>
  <si>
    <t>16 04 001</t>
  </si>
  <si>
    <t>Se evidenció que los elementos de los inventarios individuales no se  encuentran debidamente identificados mediante placas</t>
  </si>
  <si>
    <t>Situación que denota deficiencia en los mecanismos de control interno</t>
  </si>
  <si>
    <t>Generando riesgos de pérdidas</t>
  </si>
  <si>
    <t>Coordinar con la División Administrativa el mecanismo de identificación de los elementos de inventario</t>
  </si>
  <si>
    <t>mantener debidamente identificados los bienes de la entidad</t>
  </si>
  <si>
    <t xml:space="preserve">H5. Seguimiento a Declaraciones, Solicitudes de Prórroga y Asistencia Humanitaria de Población Desplazada. El artículo 277, numerales 1 y 5 de la Constitución Política, señala que la Procuraduría General de la Nación, tiene el deber de vigilar el cumplimiento de  la Constitución, las leyes, las decisiones judiciales y los actos administrativos. El artículo 24 del Decreto 262 de 2000, establece las funciones de vigilancia superior, con fines preventivos y de control de gestión de las Procuradurías Delegadas. La Resolución 490 de 2008 establece que todas las funciones misionales que ejerce la Procuraduría General de la Nación incorporan la función preventiva integral y la Tutela T-025 de 2004 y sus autos complementarios ordenan seguimiento a las órdenes impartidas para que cese el estado de cosas inconstitucional frente a la población desplazada; no obstante, se observó que en la Procuraduría Regional Santander, en la vigencia 2009 no realizó seguimiento a las declaraciones por desplazamiento forzado, ni a las solicitudes de prórroga y asistencia humanitaria de emergencia recepcionadas por la Unidad de Derechos Humanos, ésta solo se efectúa cuando la víctima solicita nuevamente la intervención de la PGN, 
</t>
  </si>
  <si>
    <t xml:space="preserve">por cuanto a la fecha la Procuraduría Regional Santander de un total de 25 funcionarios del proceso misional, la Coordinación de Derechos Humanos solo tiene asignados 1 profesional y un apoyo técnico para el desarrollo de este proceso, </t>
  </si>
  <si>
    <t>lo que afecta la eficiencia y la eficacia en el cumplimiento de la actividad preventiva y del seguimiento a la Tutela T-025 de 2004 por parte de la PGN, a su vez agrava la situación del desplazado por la no atención integral oportuna, sometiéndolo a una doble victimización.</t>
  </si>
  <si>
    <t>Cumplir con lo establecido en Articulo 277, numeral 1 y 5 de la C.N y articulo 24 del Decreto 262 de 2000 según lo determina la Ley.</t>
  </si>
  <si>
    <t>Elaborar informe para apertura de Acción Preventiva en el tema de atención a la PSD (inclusión en el RUPD y AHE).</t>
  </si>
  <si>
    <t xml:space="preserve">H7. Defensa Judicial. El artículo 75 de la Ley 446 de 1998 ordenó a todas las entidades públicas conformar Comités de Conciliación quienes tienen entre otras funciones las relacionadas con el diseño de políticas para la defensa de los intereses de las entidades y la de estudiar y evaluar las actuaciones procesales por parte de los apoderados, con el objeto de proponer correctivos para asegurar una adecuada gestión judicial. El artículo 13 del Decreto 1214 de 2000 dispone: “Del llamamiento en garantía. Los apoderados de los entes públicos deberán estudiar la procedencia del llamamiento en garantía para fines de repetición en los procesos judiciales de responsabilidad patrimonial. De no ser viable el llamamiento, deberán justificarlo por escrito y presentar un informe mensual al Comité de Conciliación. </t>
  </si>
  <si>
    <t xml:space="preserve">REUNIONES BIMENSUALES, DONDE SE PRESENTEN GRAFICA Y NUMERICAMENTE LOS NIVELES DE CUMPLIMIENTO QUE ARROJA EL SOFTWARE "STRATEGOS" </t>
  </si>
  <si>
    <t>PARTIENDO DE QUE EL PROGRAMA "STRATEGOS" ES ON LINE Y SI ARROJA PORCENTAJES DE AVANCE MENSUALES Y TRIMESTRALES, SE SEGUIRA VERTIENDO LOS DATOS REALES DEBIDAMENTE CONFRONTADOS</t>
  </si>
  <si>
    <t>ADVERTIDAS LAS PRIORIDADES POR PARTE DEL DESPACHO EN LAS REUNIONES SE DEJA CONSTANCIA, PARA QUE SE EFECTUE EL AUTOCONTROL SEGÚN LO PREVISTO EN EL MECI</t>
  </si>
  <si>
    <t>PRACTICA DE DILIGENCIAS OPORTUNAS DENTRO DE LOS TERMINOS DE LEY</t>
  </si>
  <si>
    <t>EVALUACIONES CON REPORTE ESCRITO EN MATRIZ DE ANALISIS E IDENTIFICACION DEL RIESGO EN LA GUIA DE ADMINSITRACION DEL RIESGO DE LA PGN</t>
  </si>
  <si>
    <t>SOLICITAR CERTIFICACION DE PAGO DE APORTES PARAFISCALES Y DE SEGURIDAD SOCIAL A TODAS LAS FIRMAS CONTRATISTAS BIEN SEA FIRMADAS POR EL REPRESENTANTE O POR EL REVISOR FISCAL, COMO SE VIENE HACIENDO</t>
  </si>
  <si>
    <t>Se  constató que las incapacidades hubiesen sido descontadas por Planilla de autoliqudación de aportes con el fin de efectuar el recobro ante EPS.</t>
  </si>
  <si>
    <t>Verificar contra la certificacion expedida por los Jefes de las Dependencias, que cuando se presenten estas novedades ya hayan sido incluidas en el sistema.</t>
  </si>
  <si>
    <t>SUSCRIPICION DE ACTAS DE INICIO EN TODAS LAS CONTRATACIONES DE PRESTACION DE SERVICIOS, MANTENIMIENTOS Y OBRAS</t>
  </si>
  <si>
    <t>APARTE DE CONSTATAR POR INTERNET LOS ANTECEDENTES DISCIPLINARIOS Y FISCALES CON ANTERIORIDAD A LA CONTRATACION, IMPRIMIR ESTOS EN LA MISMA FECHA EN QUE SE CONSTATAN</t>
  </si>
  <si>
    <t>EJECUCION PRESUPUESTAL CON NIVEL SUPERIOR AL 96% -
ESTE HALLAZGO SE HABIA ACLARADO MEDIANTE OFICIO ANTERIOR, EXPLICANDO QUE NO ERA COMO LA AUDITORIA LO HABIA INTERPRETADO</t>
  </si>
  <si>
    <t>IMPLEMENTACION DE REGISTROS PRESUPUESTALES FISICOS EN FORMATO INDEPENDIENTE DE LOS FORMATOS DE CONTRATO Y DE ORDEN DE PAGO Y DEL LIBRO DE PRESUPUESTO ELECTRONICO</t>
  </si>
  <si>
    <t>CONCILIACION EXACTA Y CONTINUA ENTRE LA CUENTA DE BANCOS EN EL BALANCE Y LOS EXTRACTOS BANCARIOS MENSUALES</t>
  </si>
  <si>
    <t>VERIFICACION Y CORRECCION DE REGISTRO ERRONEO EN SIAF EN LA CUENTA 166590 POR VALOR DE $2.419.451,43</t>
  </si>
  <si>
    <t>BAJA Y REMATE DE BIENES EN PERIODO DE TIEMPO RELATIVAMENTE CORTO, DENTRO DEL MARCO DEL DECRETO 4444 DE 2008 Y LA RESOLUCION 322 DE 2009</t>
  </si>
  <si>
    <t>URGIR AL GRUPO DE ALMACEN EN BOGOTA EL ENVIO DE LA SALIDA (FORMATO) DE LA CAMINETA DE PLACA OIL774, PARA LEGALIZAR SU ENTRADA EN CARTAGENA</t>
  </si>
  <si>
    <t>DESCONTRACION DE FUNCIONES ADMINISTRATIVAS, CON LA ASIGNACION POR PARTE DEL PROCURADOR GENERAL DE UN ASISTENTE CON PERFIL DE TECNICO CONTABLE Y BUEN NIVEL DE PROACTIVIDAD</t>
  </si>
  <si>
    <t>Presentar saldos razonables an las cuentas de Depreciación en SIAF.</t>
  </si>
  <si>
    <t>Elaborar oficios con los requerimientos a los municipios para corregir las falencias y debilidades encontradas en la evaluación realizada.</t>
  </si>
  <si>
    <t xml:space="preserve">en razón a la falta de  orientación, seguimiento y control de la gestión jurídica, </t>
  </si>
  <si>
    <t>situación que afecta la optimización de la defensa judicial de la Procuraduría General de la Nación, la toma de decisiones necesarias para  prevenir el daño antijurídico y para racionalizar la carga laboral de los abogados que tienen a su cargo la representación judicial.</t>
  </si>
  <si>
    <t xml:space="preserve">optimizar la defensa judicial de la Procuraduria en pro de prevenir el dano antijuridico y racionalizar la carga laboral de los abogados que la representan judicialmente </t>
  </si>
  <si>
    <t>IMPLEMENTACION MATERIAL DE TODAS LAS GESTIONES DIARIAS EN EL PROGRAMA STRATEGOS Y EN EL "SIM"  DE CADA FUNCIONARIO PARA QUE EL REGISTRO SEA FIEL CON LA REALIDAD</t>
  </si>
  <si>
    <t>Realizar los ajsutes contables a que haya lugar</t>
  </si>
  <si>
    <t>Instalación del aplicativo SIPROJ WEB en la Oficina Jurídica</t>
  </si>
  <si>
    <t>Capacitación a los funcionarios dela Oficina Jurídica en el manejo del SIPROJ WEB</t>
  </si>
  <si>
    <t>Obtención de inventario de procesos judiciales Bogotá</t>
  </si>
  <si>
    <t>Inventario</t>
  </si>
  <si>
    <t>Alimentación del sistema SIPROJ WEB Bogotá</t>
  </si>
  <si>
    <t>Reuniones trimestrales entre la Oficina Jurídica y el área de contabilidad para tomar los correctivos que sean del caso</t>
  </si>
  <si>
    <t>Realizar ajustes y registros contable según información reportada por las áreas responsables</t>
  </si>
  <si>
    <t xml:space="preserve">La Entidad no registró en la cuenta 2460 – Créditos Judiciales, demandas ejecutoriadas en su contra por $828,8 millones, subestimando esta cuenta y la 5314- Provisión para contingencias por este valor y sobreestimando las cuentas 9120 y 9905 Litigios y mecanismos de solución de conflictos por $268,4 millones. Se presentó subestimación en las cuentas 2710 y 5314 – Provisión para contingencias por $504,3 millones, debido a la falta de contabilización en estas cuentas de las demandas con fallo de primera instancia o estudio jurídico con calificación 2, sobrestimando en este mismo valor las cuentas 9120 y 9905 - Litigios y mecanismos de solución de conflictos
</t>
  </si>
  <si>
    <t>Deficiencias en la información enviada por la Oficina Jurídica a Contabilidad, la cual no refleja la realidad del estado de los procesos</t>
  </si>
  <si>
    <t>1- Actualización e implementación de los parámetros de calificación de riesgos en procesos judiciales.</t>
  </si>
  <si>
    <t>Generar Información oportuna y consistente en los Estados Financieros</t>
  </si>
  <si>
    <t>Elaboración del documento contentivo de los parámetros de calificación de riesgos en procesos judiciales y capacitación a los funcionarios correspondientes.</t>
  </si>
  <si>
    <t>Documento</t>
  </si>
  <si>
    <t xml:space="preserve">2- Implementación del sistema de seguimiento de procesos judiciales - SIPROJ en la PGN. </t>
  </si>
  <si>
    <t>3- Diseñar la estrategia de coordinación de suministro de información por parte de las Procuradurías Regionales y Provinciales a la Oficina Jurídica.</t>
  </si>
  <si>
    <t>Elaboración del documento contentivo de la estrategia de coordinación de suministro de información por parte de las Procuradurías Regionales y Provinciales a la Oficina Jurídica y su socialización.</t>
  </si>
  <si>
    <t>4- Seguimiento periódico conjunto a la actualización de la información reportada por las áreas responsables</t>
  </si>
  <si>
    <t xml:space="preserve">Registrar las valorizaciones en el módulo de almacén  de SIAF </t>
  </si>
  <si>
    <t>Se evidenció que a pesar que durante la vigencia 2009 se realizaron los avalúos comerciales de la totalidad de bienes inmuebles de propiedad de la PGN, no se efectuaron los registros contables de dicha actualización, generando subestimación en la cuenta 1999 Valorizaciones por $417,2 millones y en la cuenta 3115 Superávit por Valorización.</t>
  </si>
  <si>
    <t xml:space="preserve">Esta situación se generó por falta de comunicación entre las diferentes dependencias de la Entidad y la ausencia de la reglamentación del  procedimiento. </t>
  </si>
  <si>
    <t xml:space="preserve">Afectó los saldos de las cuentas mencionadas y llevó al incumplimiento del numeral 19, capítulo III, título II de la Resolución 356 de 2007 y numeral 3.6 de la Resolución 357 de 2008. </t>
  </si>
  <si>
    <t>Incumpliendo el numeral 3, del capítulo V, del título II de la Resolución 356 de 2007 y el numeral 3.8 de la Resolución 357 de 2008, control interno contable.</t>
  </si>
  <si>
    <t>La cuenta 2425 – Acreedores Varios, presenta incertidumbre por $981,1 millones debido a que se encontraron 699 auxiliares a nivel de tercero con saldo débito, siendo su naturaleza crédito.  El saldo de la cuenta 2401- Adquisición de Bienes y Servicios Nacionales, por $890,2 millones, presenta incertidumbre por este valor.</t>
  </si>
  <si>
    <t>EVIDENCIAR EN REUNIONES PERIODICAS DE TRABAJO EL REAL AVANCE EN EL CUMPLIMIENTO DE METAS Y OBJETIVOS</t>
  </si>
  <si>
    <t>AUTOEVALUAR LA GESTION REALIZADA MENSUALMENTE PARA ESTABLECER PRIORIDADES CON LAS OPCIONES INDICADORES Y VECTORES</t>
  </si>
  <si>
    <t>CUMPLIR LOS PRINCIPIOS DE CELERIDAD Y OPORTUNIDAD CON APEGO A LA GUIA DISCIPLINARIA, CON EL APOYO DEL SEGUIMIENTO AL PROGRAMA "SIM"</t>
  </si>
  <si>
    <t>GARANTIZAR EL CUMPLIMIENTO DE LA FUNCION MISIONAL ACORDE A LA RESOLUCION 490 DE 2008</t>
  </si>
  <si>
    <t>CONTAR CON UN ORGANO QUE PERMITA GARANTIZAR LA APLICACION DE LAS POLITICAS Y PROCEDIMIENTOS DE CONTROL AL INTERIOR DE LAS DEPENDENCIAS DE LA JURISDICCION DE LA REGIONAL BOLIVAR</t>
  </si>
  <si>
    <t>TENER EVIDENCIAS O REGISTROS VERIFICABLES DE LA EVALUACION DEL NIVEL RIESGO EN LA REGIONAL</t>
  </si>
  <si>
    <t>6
REGIONAL 
VALLE DEL CAUCA
2009</t>
  </si>
  <si>
    <t xml:space="preserve">Propósito de la Acción de Mejora
</t>
  </si>
  <si>
    <t xml:space="preserve">Descripción de las Actividades
</t>
  </si>
  <si>
    <t xml:space="preserve">Identificar las debilidades en el registro, actualización y seguimiento de los procesos en el SIM y diseñar un procedimiento claro que incluya tiempos para el registro de las novedades como tambien su divulgacióna al GRUPO SIM y a las demás dependencias.
Depurar la información de la base de datos del SIM </t>
  </si>
  <si>
    <t>Estas dificultades inciden en la exactitud, nivel de actualización, oportunidad y disponibilidad de la información de los Planes Estratégico y de Acción de las dependencias.</t>
  </si>
  <si>
    <t xml:space="preserve">Existen deficiencias en la recepción de información por parte de la mesa de ayuda del SIM tal como lo establece el subproceso PRO-GT-SU-004 de “Soporte a usuarios” del proceso “Gestión de tecnologías de la información”. </t>
  </si>
  <si>
    <t xml:space="preserve">Debido a la cantidad de usuarios y dificultades en el sistema versus el número de funcionarios que responden a las solicitudes por teléfonos y/o correo electrónico. </t>
  </si>
  <si>
    <t xml:space="preserve">Esta situación afecta la oportunidad y calidad en la respuesta al usuario del sistema. </t>
  </si>
  <si>
    <t>Existen debilidades en los controles generales de tecnologías de información,  las cuales repercuten en el macroproceso de apoyo, proceso “Servicios informáticos y tecnológicos” del mapa de riesgos de la Entidad.</t>
  </si>
  <si>
    <t>Por la falta de formalización de un plan de recuperación ante desastres y un plan de contingencias ante interrupciones en el servicio, deficiencias en los centros de cableado/eléctricos de las dependencias a nivel regional/provincial al compartir espacios con otros elementos, y la ausencia formal de un rol específico de control de calidad.</t>
  </si>
  <si>
    <t>Disminución en la eficiencia de la respuesta frente a eventualidades, riesgo eléctrico y de seguridad, y falencias de control de mejoramiento</t>
  </si>
  <si>
    <t>No se legalizaron viáticos por $5.1 millones dentro de los cinco días siguientes a la fecha de terminación de la comisión, tal como lo establece el artículo 14 de la Resolución 019 de 2008.</t>
  </si>
  <si>
    <t xml:space="preserve">Denota falta de seguimiento y control en el área de coordinación de viáticos. </t>
  </si>
  <si>
    <t>Incide en una mayor constitución de reservas presupuestales.</t>
  </si>
  <si>
    <t>Solicitar a las dependencias que manejan información relacionada con las cuentas por pagar ciertas y contingentes, informes que permitan conciliar los saldos registrados contablemente.</t>
  </si>
  <si>
    <t>Implementar mecanismos de control para alimentación del sistema de información SIM</t>
  </si>
  <si>
    <t>Actualización de toda la informacion en el SIM</t>
  </si>
  <si>
    <t>Verificación mensual del registro en el SIM de la información para el 20% de los expedientes en curso</t>
  </si>
  <si>
    <t>Acta de verificación mensual</t>
  </si>
  <si>
    <t>11 03 100</t>
  </si>
  <si>
    <t>Los indicadores adoptados en el Manual de Indicadores no son aplicados y la medición de la gestión se realiza sólo a través de indicadores de eficacia, sin efectuarse medición de los indicadores de eficiencia, economía, equidad y gestión ambiental de la Procuraduría Regional</t>
  </si>
  <si>
    <t>Deficiencia de control en la aplicación de las normas expedidas por la entidad,</t>
  </si>
  <si>
    <t>Que la Procuraduría Regional no cuente con mecanismos de medición que contribuyan a la mejora de su gestión</t>
  </si>
  <si>
    <t>Implementar indicadores de gestión que midan la eficacia, economía, equidad y gestión ambiental de conformidad con la Resolución No.212 de 2003</t>
  </si>
  <si>
    <t>Medir la gestión de la Procuraduría Regional a través de indicadores de eficacia, eficiencia, economía, eqidad y gestión ambiental.</t>
  </si>
  <si>
    <t>Capacitación en la Resolución No. 212 de 2003, que adopta el Manual de Indicadores de Gestión.</t>
  </si>
  <si>
    <t xml:space="preserve">Acta </t>
  </si>
  <si>
    <t>Diseño de indicadores de gestión que mida eficiencia, economía, equidad y gestión ambiental.</t>
  </si>
  <si>
    <t>Indicadores</t>
  </si>
  <si>
    <t xml:space="preserve">Medición de la eficiencia, economía, equidad y gestión ambiental </t>
  </si>
  <si>
    <t>Indicadores calculados e interpretados</t>
  </si>
  <si>
    <t xml:space="preserve">19 05 001
19 04 001
19 07 001
</t>
  </si>
  <si>
    <t>Realizar vigilancia y seguimiento a la inclusión en los presupuestos de las partidas para atención de población desplazada.</t>
  </si>
  <si>
    <r>
      <t xml:space="preserve">Depreciaciones
</t>
    </r>
    <r>
      <rPr>
        <sz val="9"/>
        <rFont val="Arial"/>
        <family val="2"/>
      </rPr>
      <t>En el nivel central algunos bienes de la entidad resultaron afectados por la migración de ASDEASES a SIAF, al perderse el acumulado del registro histórico, debido a la parametrización.   ----   A nivel territorial, se observaron registros i</t>
    </r>
  </si>
  <si>
    <r>
      <t>Novedades de Nómina</t>
    </r>
    <r>
      <rPr>
        <sz val="9"/>
        <rFont val="Arial"/>
        <family val="2"/>
      </rPr>
      <t xml:space="preserve">
se determinó que para la vigencia 2008 algunos funcionarios de la PGN que fueron incapacitados no reportaron la incapacidad al jefe respectivo para que este a su vez envien la novedad al personal de nomina para su trámite.</t>
    </r>
  </si>
  <si>
    <t>Elaboración, análisis  y presentación en la cuenta fiscal de  indicadores de equidad y valoración de costos ambientales.</t>
  </si>
  <si>
    <t>Medir en términos de equidad y valoración de costos ambientales la gestión institucional</t>
  </si>
  <si>
    <r>
      <t xml:space="preserve">(N22) A 31 de diciembre de 2009 existen bienes retirados del servicio declarados como inservibles por $132.3 millones, a los cuales al cierre de la misma vigencia no se les ha dado de baja. Cabe señalar que desde la fecha de la declaratoria como bienes inservibles, noviembre de 2008, han trascurridos más de 13 meses. </t>
    </r>
    <r>
      <rPr>
        <b/>
        <sz val="9"/>
        <rFont val="Arial"/>
        <family val="2"/>
      </rPr>
      <t xml:space="preserve"> </t>
    </r>
  </si>
  <si>
    <r>
      <t xml:space="preserve">(N24) Las actividades de clasificación y registro de las operaciones  contables y  presupuestales, y los pagos de las obligaciones que generan tales registros,  son ejercidas por un solo funcionario de la Regional Bolívar. En ese sentido, el mismo funcionario  desarrolla las funciones de Tesorería, Contabilidad y Presupuesto, siendo el responsable de la custodia, registro y pago.   </t>
    </r>
    <r>
      <rPr>
        <b/>
        <sz val="9"/>
        <rFont val="Arial"/>
        <family val="2"/>
      </rPr>
      <t xml:space="preserve"> </t>
    </r>
  </si>
  <si>
    <t xml:space="preserve">Debido a falta de mecanismos de control interno. </t>
  </si>
  <si>
    <t xml:space="preserve">Debido a que no se tiene en cuenta la fecha de verificación  de estos, como procedimiento. </t>
  </si>
  <si>
    <t>Debido a falta de interrelación entre Presupuesto y Contabilidad.</t>
  </si>
  <si>
    <t>Debido a que se coloca solo la imputación presupuestal en las órdenes de pago.</t>
  </si>
  <si>
    <t>Debido a la falta de ajustes en los saldos conciliatorios presentados durante la vigencia.</t>
  </si>
  <si>
    <t>Debido a la falta de seguimiento, ajustes, verificación  y control de los valores acumulados en el software de inventario.</t>
  </si>
  <si>
    <t>Debido falta de comunicación entre la regional de bolívar y el nivel central para finalizar este trámite.</t>
  </si>
  <si>
    <t>Debido a la falta de mecanismos de control y  seguimiento a los elementos recibidos del nivel central.</t>
  </si>
  <si>
    <t xml:space="preserve"> Lo anterior se presenta producto a la falta de organización y control en la asignación de las actividades de dichas áreas.</t>
  </si>
  <si>
    <t xml:space="preserve">Debido a que no se le realiza seguimiento y control  a estos soportes. </t>
  </si>
  <si>
    <t>Situación generada por debilidades en los mecanismos de Control Interno, lo que daría lugar a la declaratoria de nulidad de lo actuado</t>
  </si>
  <si>
    <t>Efectuar control con los aplicativos del Sistema de Informacion Misional SIM y el Plan Operativo del dia a dia</t>
  </si>
  <si>
    <t>Controlar eficientemente la actividad disciplinaria</t>
  </si>
  <si>
    <t>Elaborar requerimientos a los profesionales para el cumplimiento de la actividad disciplinaria</t>
  </si>
  <si>
    <t>Memorando</t>
  </si>
  <si>
    <t>En el expediente disciplinario No. 074-5132-05 se observa que no se dio tramite oportuno a lo dispuesto por la Procuradora Delegada Primera para la Vigilancia Administrativa, quien mediante decision del 27 de noviembre de 2009 ordeno se determinara por parte de la Regional si existia o no merito para remitir copias del expediente a la veeduria</t>
  </si>
  <si>
    <t>Debido a la operancia de la prescripcion, generada por la falta de celeridad al dar tramite a las ordenes impartidas por la segunda instancia</t>
  </si>
  <si>
    <t>Lo que ocasiona que se continuen presentando las mismas situaciones irregulares</t>
  </si>
  <si>
    <t>Revisar oportunamente las decisiones proferidas por las Delegadas para dar estricto cumplimiento a las decisiones</t>
  </si>
  <si>
    <t>Solicitar las decisiones proferidas por las Delegadas tan pronto lleguen a la Regional</t>
  </si>
  <si>
    <t>En la defensa judicial de la entidad frente a la demanda instaurada con radicado No. 76001-23-01-002-2004-5307-00 Accion de Nulidad y Restablecimiento del Derecho que cursa ante el Tribunal Contencioso Administrativo del Valle del Cauca, Seccion Primera, de acuerdo a las Resoluciones 450 del 12 de diciembre de 2000 y 321 de 2004 se observo lo  siguiente:  La demanda fue admitida por el Tribunal el dia 09 de febrero de 2005 y notificada a la entidad el 01 de junio de 2005, el termino de fijacion en lista conforme al articulo 58 de la Ley 446 de 1998 transcurrio entre el 23 al 31 de agosto de 2005 y el 01 al 05 de septiembre de 2005. para la cual el funcionario apoderado presento extemporaneamente la contestacion de la demanda (8/9/2005), situacion que evidencia debilidades en la gestion y en los mecanismos de control interno, afectando a la entidad en su derecho de contradiccion u oposicion.    En el proceso No. 76-001-23-31-003-2008-00880-00 radicado en el Tribunal Contencioso Administrativo del Valle del Cauca, la Profesional apoderada contesto la demanda dentro del termino de fijacion en lista, sin embargo, no cumplio con la presentacion personal ante el secretario del Juzgado, conforme lo contempla el articulo 84 del C.P.C., lo que conllevo a que el Tribunal mediante auto No. 107 del 20 de abril de 2009, diera por no contestada la demanda, posteriormente, solicito la nulidad de este auto, decision que de acuerdo con lo establecido en el C.P.C. ha debido controvertirse mediante recurso, no obstante, el Tribunal resuelve la solicitud de nulidad y confirma su decision de no dar por contestada la demanda, para lo cual la apoderada  de la PGN interpone recurso de apelacion; el Tribunal nuevamente se pronuncia rechazando la apelacion aclarando que el recurso procedente es el de reposicion, conforme lo señala el articulo 180 del C.C.A</t>
  </si>
  <si>
    <t>Lo anterior evidencia deficiencias en los mecanismos de control en aplicación de procedimientos y normas</t>
  </si>
  <si>
    <t>Coloca en riesgo la defensa judicial de la Entidad</t>
  </si>
  <si>
    <t>Elaborar y enviar comunicaciones a Acción Social para solicitar informe sobre la inclusión o no en el RUPD de las declaraciones remitidas por la Proc. Regional.</t>
  </si>
  <si>
    <t>Elaborar y enviar comunicaciones a Acción Social para solicitar informe sobre la entrega de AHE y Prórroga de la AHE, según solicitudes tramitadas por la Proc. Regional.</t>
  </si>
  <si>
    <t>Elaborar informes de seguimiento de acuerdo a la respuesta dada por Acción Social a los requerimientos de información sobre inclusión en el RUPD y AHE a PSD.</t>
  </si>
  <si>
    <t>Garantizar el envío oportuno de la información dentro los cinco primeros días de cada mes de acuerdo a la Resolución 1016 de 1989 en su artículo 15 literal 2 del Ministerio de Trabajo y Seguridad Social yel Memorando Interno del 13 de abril de 2009 de la Secretaría General de la Procuraduría General de la Nación.</t>
  </si>
  <si>
    <t xml:space="preserve">Oficio de remisión mensual de los formatos de Registro de Ausentismo. </t>
  </si>
  <si>
    <t>Oficio de remisión de las Planillas de 
Accidentes de trabajo</t>
  </si>
  <si>
    <t>Revisión y consolidación de la información proveniente de la Proc. Provincial de Bucaramanga y la Regional Santander los tres primeros dias de cada mes y remisión de los mismos al Nivel Central a más tardar el día 05 de cada mes. (Se integraron las metas 1 y 2 inicialmente propuestas).</t>
  </si>
  <si>
    <t>La Entidad evidencia deficiencias en la planeacion, al no tener presente en la elaboracion del POA las variables exogenas que indirectamente inciden en el cumplimiento, medicion y cuantificacion de las metas, no cuenta con indicadores que correspondan a la relacion de dos variables que permitan evaluar metas propuestas</t>
  </si>
  <si>
    <t>Ajustar con la Oficina de Planeación las metas propuestas y los indicadores</t>
  </si>
  <si>
    <t xml:space="preserve">
Capacitar a los funcionarios sobre definición de metas e indicadores considerando variables exógenas.
</t>
  </si>
  <si>
    <t xml:space="preserve">Registro de asistencia a la capacitación </t>
  </si>
  <si>
    <t>POA ajustado</t>
  </si>
  <si>
    <t xml:space="preserve">Realizar los ajustes necesarios al POA de la vigencia considerando las variables exógenas </t>
  </si>
  <si>
    <t xml:space="preserve">Reporte de seguimiento al cumplimiento de las metas propuestas en el POA </t>
  </si>
  <si>
    <t>Reporte bimestral del POA</t>
  </si>
  <si>
    <t xml:space="preserve">Optimizar el Sistema de Información Misional SIM, simplificar el proceso de registro de tal forma que la Entidad cuente con información fidedigna en forma oportuna.
</t>
  </si>
  <si>
    <t>1. Plan de trabajo para la elaboración o actualización del procedimiento para las novedades y la divulgación de las mismas.
2.Revisión continua de los usuarios en el SIM</t>
  </si>
  <si>
    <t>Requerir oficialmente la aplicación de las circulares correspondientes al ingreso de datos al SIM.
Establecer controles en el procedimiento de registro del SIM, tanto manuales como automáticos</t>
  </si>
  <si>
    <t>Implementar un Plan de trabajo para las actividades correspondientes a la depuración de datos</t>
  </si>
  <si>
    <t>Cronograma</t>
  </si>
  <si>
    <t>Procedimiento de Novedades.
Procedimiento revisión usuarios SIM vs Novedades</t>
  </si>
  <si>
    <t>Correo u oficio
Procedimiento de registro SIM con controles definidos</t>
  </si>
  <si>
    <t>Cronograma elaborado y ejecutado</t>
  </si>
  <si>
    <t>Plan de trabajo</t>
  </si>
  <si>
    <t>Implementar acciones de control y seguimiento que permitan el control efectivo de la legalización de los viáticos dentro de los términos establecidos en la normatividad vigente.</t>
  </si>
  <si>
    <t>Que la información contable refleje de forma fiel es estado de la propiedad planta y equipo de la entidad</t>
  </si>
  <si>
    <t>Efectuar conciliacion</t>
  </si>
  <si>
    <t>conciliacion</t>
  </si>
  <si>
    <t>Documentar el procedimiento de actualización del valor de las propiedaddes planta y equipo</t>
  </si>
  <si>
    <t>Efectuar el registro contable de las valorizaciones</t>
  </si>
  <si>
    <t>Que contablemente se refleje el valor real de la cuenta valorizaciones, mantener información actualizada del costo de reposición de los elementos</t>
  </si>
  <si>
    <t>Incorporar al manual de procedimientos la actualización del valor de las propiedaddes planta y equipo</t>
  </si>
  <si>
    <t>Efectuar las modificaciones necesarias en el modulo de almacen de SIAF para que sea posible incorporar las valorizaciones de cada activo</t>
  </si>
  <si>
    <t xml:space="preserve">Registrar contablemente las valorizaciones </t>
  </si>
  <si>
    <t>Procedimiento</t>
  </si>
  <si>
    <t>GARANTIZAR QUE LAS FECHAS EN LAS COSNTANCIAS DE PERMANENCIA CORRESPONDAN AL TIEMPO QUE PERNOCTO EN EL MUNICIPIO EL FUNCIONARIO PARA QUE COINCIDAN CON LA ORDEN DE PAGO</t>
  </si>
  <si>
    <t>REFLEJAR INDICADORES CIERTOS PARA EVITAR QUE GESTIONES EN MATERIA PREVENTIVA Y DISCIPLINARIA NO QUEDEN EVIDENCIADAS</t>
  </si>
  <si>
    <t xml:space="preserve">H10. Formato de Ausentismos e Incapacidades. La Resolución 1016 de 1989 en su artículo 15 literal 2 del Ministerio de Trabajo y Seguridad Social, establece que los Programas de Salud Ocupacional deben tener como indicadores las tasas de ausentismo general por accidentes de trabajo, enfermedad profesional y común, y el Memorando Interno del 13 de abril de 2009 de la Secretaría General de la Procuraduría General de la Nación, dispone la necesidad de generar en cada dependencia el registro mensual de todos los permisos e incapacidades en el Formato diseñado para tal fin y su remisión dentro de los 5 primeros días del mes siguiente al Centro de Atención del Servidor- CAS; no obstante, la Regional Santander no dio estricto cumplimiento al Memorando que desarrolla la Resolución del Ministerio de Trabajo, 
</t>
  </si>
  <si>
    <t xml:space="preserve">por cuanto sólo se encontró el registro de la novedad en el formato diseñado en los meses de diciembre, noviembre y octubre de 2009, la remisión de los mismos al CAS en el Nivel Central sólo se dio en agosto, septiembre, octubre y noviembre de 2009 y lo correspondiente a enero y febrero de 2010 a la fecha no se han enviado, </t>
  </si>
  <si>
    <t>lo que afecta la implementación y el desarrollo de los Programas de Salud Ocupacional para los servidores de la Regional.</t>
  </si>
  <si>
    <t>Llevar un control en libro de registro de envío de información sobre las incapacidades y permisos de los funcionarios de la Procuraduría Regional de Sannder y la Provincial de Bucaramanga.</t>
  </si>
  <si>
    <t xml:space="preserve">Reportar los accidentes de trabajo durante las cuarenta y ocho horas (48) despues de ocurrido el evento a la ARP </t>
  </si>
  <si>
    <t>Revisar con la Oficina Jurídica  las demandas instauradas contra la entidad para verificar términos de actuaciones</t>
  </si>
  <si>
    <t>Evitar prescripciones o demoras injustificadas que afecten la prestación del servicio</t>
  </si>
  <si>
    <t>Elaborar requerimientos a los profesionales para el cumplimiento de la actividad de intervención</t>
  </si>
  <si>
    <t>Hallazgo No. 5-Requerimientos Judiciales: Demanda Radicada bajo el No. 76001-23-001-002-2004-5307-00 Accion de Nulidad y Restablecimiento del Derecho que cursa ante el Tribunal Contencioso Administrativo del Valle del Cauca. Seccion Primera, la Procuraduria Regional no ha atendido diligentemente las solicitudes de documento e informacion requeridas por el Tribunal Contencioso Administrativo asi: FGG4336 del 01/08/2006, FGG1682 del 08/07/2008, FGG2292 del 27/08/2008, FGG2706 del 01/10/2008 respectivamente, lo que daria lugar a la imposicion de multas y sanciones en los terminos del articulo 114 en concordancia con el articulo 120 del C.C.A</t>
  </si>
  <si>
    <t>Se evidencia falta de seguimiento y control en el tramite para atender oportunamente requerimientos judiciales</t>
  </si>
  <si>
    <t>La falta de respuesta a los requerimientos hechos por los Tribunales Administrativos da lugar a las sanciones establecidas en el Articulo 114 concordante con el 120 del CCA</t>
  </si>
  <si>
    <t>Revisar las actuaciones de los profesionales ante el Tribunal Contencioso Administrativo</t>
  </si>
  <si>
    <t>Evitar la deficiencia en la prestación del servicio de la Regional Valle</t>
  </si>
  <si>
    <t>Elaborar mensualmente requerimientos a los Profesionales para verificar las actuaciones ante el Tribunal Contencioso Administratvo</t>
  </si>
  <si>
    <t>Hallazgo No. 6 Seguimiento Auto 092/2008: El numeral 9ª del articulo 75 del Decreto 262 del 2002, establece que las Procuradurias Regionales dentro de su circunscripcion territorial deben  garantizar la defensa de las garantias y derechos fundamentales, sociales, economicos, culturales, colectivos o del ambiente, asi como los derechos de las minorias etnicas. En tal virtud, la Procuraduria Delegada Preventiva  en Materia de Derechos Humanos y Asuntos Etnicos, remitio a la Procuraduria Regional Valle del Cauca, los oficios 11046 -PHK del 27 de noviembre de 2008, 1110 46/21-09/PHK-AJP de febrero 02 de 2009 y 111046/613/74-09/PHK-AJP 21de mayo de 2009 para efectos de realizar seguimiento y rendir informe sobre el cumplimiento de  las ordenes impartidas por la Corte Constitucional en su Auto 092/2008 concordantes con la Sentencia  T-025 de 2004 sobre la atencion especial que debe garantizarse a la poblacion vulnerable y desplazada, en este caso, sobre las mujeres desplazadas.  En ejercicio del proceso auditor, se observo lo siguiente. 1.- No se efectuo el seguimiento a las ordenes de  proteccion individual para las cinco (5) mujeres desplazadas en el valle del Cauca, relacionadas en el Auto No. 092 de 2008. 2.- No relaciono las actividades sobre entrega de ayudas humanitarias y su prorroga automatica reportadas por Accion Social, Unidad Territorial, asi como la inclusion de las mujeres en los programas que ordena el Alto Tribunal.  3.-  No se observa el avance en la implementacion de la presuncion Constitucional de vulnerabilidad acentuada de las mujeres victimas del desplazamiento en el Departamento</t>
  </si>
  <si>
    <t>Lo anterior evidencia debilidades en el seguimiento a las ordenes de proteccion a las mujeres desplazadas</t>
  </si>
  <si>
    <t>Genera riesgo de demandas judiciales contra el Estado efectando las funciones misionales  de la Entidad.</t>
  </si>
  <si>
    <t>Se elaborará con la Oficina de Preventivas el Plan de acción para dar cumplimiento a la Sentencia T-025 de 2004</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</si>
</sst>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mmm\-yy"/>
    <numFmt numFmtId="181" formatCode="0;[Red]0"/>
    <numFmt numFmtId="182" formatCode="0.00;[Red]0.00"/>
    <numFmt numFmtId="183" formatCode="[$-240A]dddd\,\ dd&quot; de &quot;mmmm&quot; de &quot;yyyy"/>
    <numFmt numFmtId="184" formatCode="mmm\-yyyy"/>
    <numFmt numFmtId="185" formatCode="dd\-mm\-yy;@"/>
    <numFmt numFmtId="186" formatCode="#,##0.0"/>
    <numFmt numFmtId="187" formatCode="0.000"/>
    <numFmt numFmtId="188" formatCode="0.0000"/>
    <numFmt numFmtId="189" formatCode="0.0"/>
    <numFmt numFmtId="190" formatCode="0.0;[Red]0.0"/>
    <numFmt numFmtId="191" formatCode="dd/mm/yy;@"/>
    <numFmt numFmtId="192" formatCode="[$-C0A]dd\-mmm\-yy;@"/>
    <numFmt numFmtId="193" formatCode="[$-240A]d&quot; de &quot;mmmm&quot; de &quot;yyyy;@"/>
    <numFmt numFmtId="194" formatCode="0.0%"/>
    <numFmt numFmtId="195" formatCode="dd\-mmm\-yyyy"/>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Red]#,##0"/>
    <numFmt numFmtId="201" formatCode="&quot;$&quot;\ #,##0.00"/>
    <numFmt numFmtId="202" formatCode="[$-240A]hh:mm:ss\ AM/PM"/>
  </numFmts>
  <fonts count="16">
    <font>
      <sz val="10"/>
      <name val="Arial"/>
      <family val="0"/>
    </font>
    <font>
      <sz val="8"/>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8"/>
      <name val="Arial"/>
      <family val="2"/>
    </font>
    <font>
      <sz val="9"/>
      <name val="Arial"/>
      <family val="2"/>
    </font>
    <font>
      <sz val="8"/>
      <color indexed="12"/>
      <name val="Arial"/>
      <family val="2"/>
    </font>
    <font>
      <b/>
      <sz val="10"/>
      <name val="Arial"/>
      <family val="2"/>
    </font>
    <font>
      <b/>
      <sz val="9"/>
      <name val="Arial"/>
      <family val="2"/>
    </font>
    <font>
      <u val="single"/>
      <sz val="10"/>
      <name val="Arial"/>
      <family val="2"/>
    </font>
    <font>
      <b/>
      <sz val="11"/>
      <name val="Arial"/>
      <family val="2"/>
    </font>
    <font>
      <b/>
      <i/>
      <sz val="8"/>
      <name val="Arial"/>
      <family val="2"/>
    </font>
    <font>
      <b/>
      <sz val="7"/>
      <name val="Arial"/>
      <family val="2"/>
    </font>
    <font>
      <sz val="9"/>
      <color indexed="8"/>
      <name val="Arial"/>
      <family val="2"/>
    </font>
  </fonts>
  <fills count="12">
    <fill>
      <patternFill/>
    </fill>
    <fill>
      <patternFill patternType="gray125"/>
    </fill>
    <fill>
      <patternFill patternType="solid">
        <fgColor indexed="49"/>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
      <patternFill patternType="solid">
        <fgColor indexed="22"/>
        <bgColor indexed="64"/>
      </patternFill>
    </fill>
  </fills>
  <borders count="48">
    <border>
      <left/>
      <right/>
      <top/>
      <bottom/>
      <diagonal/>
    </border>
    <border>
      <left style="thin"/>
      <right style="thin"/>
      <top style="thin"/>
      <bottom style="thin"/>
    </border>
    <border>
      <left>
        <color indexed="63"/>
      </left>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color indexed="63"/>
      </bottom>
    </border>
    <border>
      <left style="medium"/>
      <right style="medium"/>
      <top style="medium"/>
      <bottom style="thin"/>
    </border>
    <border>
      <left style="medium"/>
      <right style="medium"/>
      <top style="thin"/>
      <bottom style="medium"/>
    </border>
    <border>
      <left style="thin"/>
      <right style="thin"/>
      <top style="thin"/>
      <bottom>
        <color indexed="63"/>
      </bottom>
    </border>
    <border>
      <left style="thin"/>
      <right style="medium"/>
      <top style="medium"/>
      <bottom>
        <color indexed="63"/>
      </bottom>
    </border>
    <border>
      <left style="medium"/>
      <right style="thin"/>
      <top style="thin"/>
      <bottom style="thin"/>
    </border>
    <border>
      <left>
        <color indexed="63"/>
      </left>
      <right style="thin"/>
      <top style="thin"/>
      <bottom style="thin"/>
    </border>
    <border>
      <left style="medium"/>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thin"/>
      <top>
        <color indexed="63"/>
      </top>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8">
    <xf numFmtId="0" fontId="0" fillId="0" borderId="0" xfId="0" applyAlignment="1">
      <alignment/>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xf>
    <xf numFmtId="2"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92" fontId="1" fillId="0" borderId="1" xfId="0" applyNumberFormat="1" applyFont="1" applyFill="1" applyBorder="1" applyAlignment="1">
      <alignment horizontal="center" vertical="center"/>
    </xf>
    <xf numFmtId="192" fontId="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92"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top" wrapText="1"/>
    </xf>
    <xf numFmtId="0" fontId="7" fillId="2" borderId="1" xfId="0" applyFont="1" applyFill="1" applyBorder="1" applyAlignment="1">
      <alignment horizontal="justify" vertical="top" wrapText="1"/>
    </xf>
    <xf numFmtId="0" fontId="0" fillId="0" borderId="1" xfId="0" applyFont="1" applyBorder="1" applyAlignment="1">
      <alignment wrapText="1"/>
    </xf>
    <xf numFmtId="0" fontId="0" fillId="0" borderId="1" xfId="0" applyFont="1" applyBorder="1" applyAlignment="1">
      <alignment vertical="top" wrapText="1"/>
    </xf>
    <xf numFmtId="0" fontId="0" fillId="2" borderId="1" xfId="0" applyFill="1" applyBorder="1" applyAlignment="1">
      <alignment horizontal="justify" vertical="top" wrapText="1"/>
    </xf>
    <xf numFmtId="0" fontId="0" fillId="0" borderId="1" xfId="0" applyBorder="1" applyAlignment="1">
      <alignment vertical="top" wrapText="1"/>
    </xf>
    <xf numFmtId="0" fontId="0" fillId="0" borderId="1" xfId="0" applyFont="1" applyBorder="1" applyAlignment="1">
      <alignment horizontal="center" vertical="center" wrapText="1"/>
    </xf>
    <xf numFmtId="0" fontId="0" fillId="0" borderId="1" xfId="0" applyNumberFormat="1" applyBorder="1" applyAlignment="1">
      <alignment horizontal="center" vertical="center" wrapText="1"/>
    </xf>
    <xf numFmtId="180" fontId="0" fillId="0" borderId="1" xfId="0" applyNumberFormat="1" applyBorder="1" applyAlignment="1">
      <alignment horizontal="center" vertical="center"/>
    </xf>
    <xf numFmtId="0" fontId="0" fillId="4" borderId="1" xfId="0" applyFill="1" applyBorder="1" applyAlignment="1">
      <alignment horizontal="center" vertical="center" wrapText="1"/>
    </xf>
    <xf numFmtId="0" fontId="0" fillId="2" borderId="1" xfId="0" applyFill="1" applyBorder="1" applyAlignment="1">
      <alignment horizontal="justify" vertical="center" wrapText="1"/>
    </xf>
    <xf numFmtId="0" fontId="0" fillId="0" borderId="1" xfId="0" applyBorder="1" applyAlignment="1">
      <alignment horizontal="center" vertical="center" wrapText="1"/>
    </xf>
    <xf numFmtId="0" fontId="0" fillId="0" borderId="1" xfId="0" applyFont="1" applyBorder="1" applyAlignment="1">
      <alignment horizontal="justify" vertical="top" wrapText="1"/>
    </xf>
    <xf numFmtId="0" fontId="0" fillId="0" borderId="1"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2" borderId="1" xfId="0" applyFont="1" applyFill="1" applyBorder="1" applyAlignment="1">
      <alignment horizontal="justify" vertical="top" wrapText="1"/>
    </xf>
    <xf numFmtId="0" fontId="0" fillId="2" borderId="1" xfId="0" applyFont="1" applyFill="1" applyBorder="1" applyAlignment="1">
      <alignment horizontal="justify" vertical="top" wrapText="1"/>
    </xf>
    <xf numFmtId="0" fontId="0" fillId="0" borderId="1" xfId="0" applyFont="1" applyBorder="1" applyAlignment="1">
      <alignment horizontal="justify" vertical="top" wrapText="1"/>
    </xf>
    <xf numFmtId="0" fontId="0" fillId="0" borderId="1" xfId="0" applyFont="1" applyFill="1" applyBorder="1" applyAlignment="1">
      <alignment horizontal="justify" vertical="top"/>
    </xf>
    <xf numFmtId="0" fontId="0" fillId="5" borderId="1" xfId="0" applyFont="1" applyFill="1" applyBorder="1" applyAlignment="1">
      <alignment horizontal="center" vertical="center" wrapText="1"/>
    </xf>
    <xf numFmtId="0" fontId="1" fillId="2" borderId="1" xfId="0" applyNumberFormat="1" applyFont="1" applyFill="1" applyBorder="1" applyAlignment="1">
      <alignment horizontal="justify" vertical="center" wrapText="1"/>
    </xf>
    <xf numFmtId="0" fontId="1" fillId="2" borderId="1" xfId="0" applyNumberFormat="1" applyFont="1" applyFill="1" applyBorder="1" applyAlignment="1">
      <alignment horizontal="left" vertical="center" wrapText="1"/>
    </xf>
    <xf numFmtId="49" fontId="0" fillId="6"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7" fillId="2" borderId="1" xfId="0" applyFont="1" applyFill="1" applyBorder="1" applyAlignment="1">
      <alignment horizontal="justify" vertical="top"/>
    </xf>
    <xf numFmtId="0" fontId="1" fillId="2" borderId="1" xfId="0" applyFont="1" applyFill="1" applyBorder="1" applyAlignment="1">
      <alignment horizontal="justify" vertical="top" wrapText="1"/>
    </xf>
    <xf numFmtId="2" fontId="0" fillId="0" borderId="1" xfId="0" applyNumberFormat="1" applyFill="1" applyBorder="1" applyAlignment="1">
      <alignment horizontal="center" vertical="center"/>
    </xf>
    <xf numFmtId="0" fontId="0" fillId="0" borderId="1" xfId="0" applyBorder="1" applyAlignment="1">
      <alignment wrapText="1"/>
    </xf>
    <xf numFmtId="180" fontId="0" fillId="0" borderId="1" xfId="0" applyNumberFormat="1" applyBorder="1" applyAlignment="1">
      <alignment horizontal="center" vertical="center" wrapText="1"/>
    </xf>
    <xf numFmtId="2" fontId="0" fillId="0" borderId="1" xfId="0" applyNumberFormat="1" applyFill="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horizontal="justify" vertical="center"/>
    </xf>
    <xf numFmtId="0" fontId="0" fillId="0" borderId="1" xfId="19" applyNumberFormat="1" applyFont="1" applyFill="1" applyBorder="1" applyAlignment="1" applyProtection="1">
      <alignment vertical="center" wrapText="1"/>
      <protection locked="0"/>
    </xf>
    <xf numFmtId="0" fontId="7" fillId="0" borderId="1" xfId="19" applyNumberFormat="1" applyFont="1" applyFill="1" applyBorder="1" applyAlignment="1" applyProtection="1">
      <alignment vertical="center" wrapText="1"/>
      <protection locked="0"/>
    </xf>
    <xf numFmtId="0" fontId="1" fillId="0" borderId="1" xfId="19" applyNumberFormat="1" applyFont="1" applyFill="1" applyBorder="1" applyAlignment="1" applyProtection="1">
      <alignment vertical="center" wrapText="1"/>
      <protection locked="0"/>
    </xf>
    <xf numFmtId="9" fontId="0" fillId="0" borderId="1" xfId="19" applyNumberFormat="1" applyFont="1" applyFill="1" applyBorder="1" applyAlignment="1" applyProtection="1">
      <alignment vertical="center" wrapText="1"/>
      <protection locked="0"/>
    </xf>
    <xf numFmtId="14" fontId="0" fillId="0" borderId="1" xfId="19" applyNumberFormat="1" applyFont="1" applyFill="1" applyBorder="1" applyAlignment="1" applyProtection="1">
      <alignment horizontal="center" vertical="center" wrapText="1"/>
      <protection locked="0"/>
    </xf>
    <xf numFmtId="0" fontId="0" fillId="0" borderId="1" xfId="0" applyFont="1" applyFill="1" applyBorder="1" applyAlignment="1">
      <alignment vertical="top" wrapText="1"/>
    </xf>
    <xf numFmtId="180" fontId="0" fillId="0" borderId="1" xfId="0" applyNumberFormat="1" applyBorder="1" applyAlignment="1">
      <alignment vertical="center"/>
    </xf>
    <xf numFmtId="0" fontId="0" fillId="0" borderId="1" xfId="0" applyFill="1" applyBorder="1" applyAlignment="1">
      <alignment vertical="top" wrapText="1"/>
    </xf>
    <xf numFmtId="9" fontId="0" fillId="0" borderId="1" xfId="0" applyNumberFormat="1" applyBorder="1" applyAlignment="1">
      <alignment horizontal="center" vertical="center" wrapText="1"/>
    </xf>
    <xf numFmtId="0" fontId="0" fillId="0" borderId="0" xfId="0" applyFill="1" applyBorder="1" applyAlignment="1">
      <alignment/>
    </xf>
    <xf numFmtId="0" fontId="9" fillId="0" borderId="0" xfId="0" applyFont="1" applyFill="1" applyBorder="1" applyAlignment="1" applyProtection="1">
      <alignment vertical="center" wrapText="1"/>
      <protection/>
    </xf>
    <xf numFmtId="14" fontId="9" fillId="0" borderId="0" xfId="0" applyNumberFormat="1" applyFont="1" applyFill="1" applyBorder="1" applyAlignment="1" applyProtection="1">
      <alignment vertical="center" wrapText="1"/>
      <protection/>
    </xf>
    <xf numFmtId="14" fontId="0" fillId="0" borderId="0" xfId="0" applyNumberFormat="1" applyFill="1" applyBorder="1" applyAlignment="1">
      <alignment vertical="center" wrapText="1"/>
    </xf>
    <xf numFmtId="14" fontId="9" fillId="0" borderId="2" xfId="0" applyNumberFormat="1" applyFont="1" applyFill="1" applyBorder="1" applyAlignment="1" applyProtection="1">
      <alignment vertical="center" wrapText="1"/>
      <protection/>
    </xf>
    <xf numFmtId="9" fontId="0" fillId="7" borderId="1" xfId="0" applyNumberFormat="1" applyFont="1" applyFill="1" applyBorder="1" applyAlignment="1">
      <alignment/>
    </xf>
    <xf numFmtId="1" fontId="0" fillId="7" borderId="1" xfId="0" applyNumberFormat="1" applyFont="1" applyFill="1" applyBorder="1" applyAlignment="1">
      <alignment/>
    </xf>
    <xf numFmtId="0" fontId="0" fillId="0" borderId="0" xfId="0" applyFill="1" applyAlignment="1">
      <alignment/>
    </xf>
    <xf numFmtId="2" fontId="0" fillId="0" borderId="3" xfId="0" applyNumberFormat="1" applyFill="1" applyBorder="1" applyAlignment="1">
      <alignment/>
    </xf>
    <xf numFmtId="1" fontId="0" fillId="0" borderId="3" xfId="0" applyNumberFormat="1"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0" xfId="0" applyFill="1" applyBorder="1" applyAlignment="1">
      <alignment/>
    </xf>
    <xf numFmtId="0" fontId="0" fillId="0" borderId="8" xfId="0" applyFill="1" applyBorder="1" applyAlignment="1">
      <alignment/>
    </xf>
    <xf numFmtId="0" fontId="0" fillId="0" borderId="2" xfId="0" applyFill="1" applyBorder="1" applyAlignment="1">
      <alignment/>
    </xf>
    <xf numFmtId="0" fontId="9" fillId="0" borderId="7" xfId="0" applyFont="1" applyFill="1" applyBorder="1" applyAlignment="1">
      <alignment/>
    </xf>
    <xf numFmtId="0" fontId="9" fillId="0" borderId="0" xfId="0" applyFont="1" applyFill="1" applyBorder="1" applyAlignment="1">
      <alignment/>
    </xf>
    <xf numFmtId="0" fontId="0" fillId="0" borderId="7"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1" fontId="0" fillId="0" borderId="12" xfId="0" applyNumberFormat="1" applyFill="1" applyBorder="1" applyAlignment="1">
      <alignment/>
    </xf>
    <xf numFmtId="181" fontId="0" fillId="0" borderId="13" xfId="0" applyNumberFormat="1" applyFill="1" applyBorder="1" applyAlignment="1">
      <alignment/>
    </xf>
    <xf numFmtId="10" fontId="0" fillId="0" borderId="14" xfId="0" applyNumberFormat="1" applyFill="1" applyBorder="1" applyAlignment="1">
      <alignment/>
    </xf>
    <xf numFmtId="10" fontId="0" fillId="0" borderId="15" xfId="0" applyNumberFormat="1" applyFill="1" applyBorder="1" applyAlignment="1">
      <alignment/>
    </xf>
    <xf numFmtId="0" fontId="0" fillId="8" borderId="0" xfId="0" applyFill="1" applyAlignment="1">
      <alignment/>
    </xf>
    <xf numFmtId="0" fontId="1" fillId="0" borderId="16" xfId="0" applyFont="1" applyFill="1" applyBorder="1" applyAlignment="1">
      <alignment horizontal="justify" vertical="center" wrapText="1"/>
    </xf>
    <xf numFmtId="0" fontId="6" fillId="0" borderId="17"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 fillId="0" borderId="16" xfId="0" applyFont="1" applyFill="1" applyBorder="1" applyAlignment="1">
      <alignment horizontal="center" vertical="center" wrapText="1"/>
    </xf>
    <xf numFmtId="0" fontId="6" fillId="9" borderId="1" xfId="0" applyFont="1" applyFill="1" applyBorder="1" applyAlignment="1">
      <alignment horizontal="center" vertical="center" wrapText="1"/>
    </xf>
    <xf numFmtId="3" fontId="1" fillId="0" borderId="1" xfId="21" applyNumberFormat="1" applyFont="1" applyFill="1" applyBorder="1" applyAlignment="1">
      <alignment horizontal="center" vertical="center" wrapText="1"/>
    </xf>
    <xf numFmtId="192" fontId="1" fillId="0" borderId="16" xfId="0" applyNumberFormat="1" applyFont="1" applyFill="1" applyBorder="1" applyAlignment="1">
      <alignment horizontal="center" vertical="center"/>
    </xf>
    <xf numFmtId="2" fontId="1" fillId="0" borderId="16" xfId="0" applyNumberFormat="1" applyFont="1" applyFill="1" applyBorder="1" applyAlignment="1">
      <alignment horizontal="center" vertical="center"/>
    </xf>
    <xf numFmtId="49" fontId="6" fillId="9" borderId="18"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19" xfId="0" applyFont="1" applyFill="1" applyBorder="1" applyAlignment="1">
      <alignment horizontal="justify" vertical="center" wrapText="1"/>
    </xf>
    <xf numFmtId="0" fontId="15"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7" fillId="0" borderId="16" xfId="0" applyFont="1" applyFill="1" applyBorder="1" applyAlignment="1">
      <alignment horizontal="justify" vertical="center" wrapText="1"/>
    </xf>
    <xf numFmtId="49" fontId="9" fillId="6" borderId="1" xfId="0" applyNumberFormat="1" applyFont="1" applyFill="1" applyBorder="1" applyAlignment="1">
      <alignment horizontal="center" vertical="center" wrapText="1"/>
    </xf>
    <xf numFmtId="14" fontId="15" fillId="0" borderId="16" xfId="0" applyNumberFormat="1" applyFont="1" applyFill="1" applyBorder="1" applyAlignment="1">
      <alignment horizontal="center" vertical="center"/>
    </xf>
    <xf numFmtId="4" fontId="7" fillId="0" borderId="16" xfId="0" applyNumberFormat="1" applyFont="1" applyFill="1" applyBorder="1" applyAlignment="1">
      <alignment horizontal="center" vertical="center"/>
    </xf>
    <xf numFmtId="0" fontId="0" fillId="0" borderId="1" xfId="0" applyFill="1" applyBorder="1" applyAlignment="1">
      <alignment horizontal="center"/>
    </xf>
    <xf numFmtId="0" fontId="9" fillId="9"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0" fillId="9" borderId="1" xfId="0" applyFill="1" applyBorder="1" applyAlignment="1">
      <alignment horizontal="center" vertical="center"/>
    </xf>
    <xf numFmtId="9" fontId="0" fillId="7" borderId="1" xfId="0" applyNumberFormat="1" applyFont="1" applyFill="1" applyBorder="1" applyAlignment="1">
      <alignment horizontal="center" vertical="center"/>
    </xf>
    <xf numFmtId="1" fontId="0" fillId="7" borderId="1" xfId="0" applyNumberFormat="1" applyFont="1" applyFill="1" applyBorder="1" applyAlignment="1">
      <alignment horizontal="center" vertical="center"/>
    </xf>
    <xf numFmtId="0" fontId="0" fillId="9" borderId="1" xfId="0" applyFill="1" applyBorder="1" applyAlignment="1">
      <alignment horizontal="center" vertical="center" wrapText="1"/>
    </xf>
    <xf numFmtId="1" fontId="0" fillId="7" borderId="1" xfId="0" applyNumberFormat="1" applyFont="1" applyFill="1" applyBorder="1" applyAlignment="1">
      <alignment vertical="center"/>
    </xf>
    <xf numFmtId="0" fontId="1" fillId="0" borderId="16" xfId="0" applyFont="1" applyFill="1" applyBorder="1" applyAlignment="1">
      <alignment horizontal="justify" vertical="top"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200"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11" fillId="0" borderId="1" xfId="19" applyNumberFormat="1" applyFont="1" applyFill="1" applyBorder="1" applyAlignment="1" applyProtection="1">
      <alignment horizontal="center" vertical="center" wrapText="1"/>
      <protection locked="0"/>
    </xf>
    <xf numFmtId="0" fontId="0" fillId="0" borderId="1" xfId="19" applyNumberFormat="1" applyFont="1" applyFill="1" applyBorder="1" applyAlignment="1" applyProtection="1">
      <alignment horizontal="center" vertical="center" wrapText="1"/>
      <protection locked="0"/>
    </xf>
    <xf numFmtId="9" fontId="0" fillId="0" borderId="1" xfId="19" applyNumberFormat="1"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xf>
    <xf numFmtId="0" fontId="7" fillId="9" borderId="1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0" fillId="0" borderId="1" xfId="0" applyFont="1" applyFill="1" applyBorder="1" applyAlignment="1">
      <alignment horizontal="center" vertical="center" wrapText="1"/>
    </xf>
    <xf numFmtId="10" fontId="7" fillId="7" borderId="16" xfId="0" applyNumberFormat="1" applyFont="1" applyFill="1" applyBorder="1" applyAlignment="1">
      <alignment horizontal="center" vertical="center"/>
    </xf>
    <xf numFmtId="2" fontId="7" fillId="7" borderId="16" xfId="0" applyNumberFormat="1" applyFont="1" applyFill="1" applyBorder="1" applyAlignment="1">
      <alignment horizontal="center" vertical="center"/>
    </xf>
    <xf numFmtId="2" fontId="1" fillId="7" borderId="16"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10" fontId="1" fillId="7" borderId="1" xfId="0" applyNumberFormat="1" applyFont="1" applyFill="1" applyBorder="1" applyAlignment="1">
      <alignment horizontal="center" vertical="center"/>
    </xf>
    <xf numFmtId="2" fontId="1" fillId="7" borderId="1" xfId="0" applyNumberFormat="1" applyFont="1" applyFill="1" applyBorder="1" applyAlignment="1">
      <alignment horizontal="center" vertical="center"/>
    </xf>
    <xf numFmtId="2" fontId="7" fillId="7" borderId="1" xfId="0" applyNumberFormat="1" applyFont="1" applyFill="1" applyBorder="1" applyAlignment="1">
      <alignment horizontal="center" vertical="center"/>
    </xf>
    <xf numFmtId="0" fontId="0" fillId="7" borderId="1" xfId="0" applyFill="1" applyBorder="1" applyAlignment="1">
      <alignment horizontal="center" vertical="center"/>
    </xf>
    <xf numFmtId="0" fontId="0" fillId="0" borderId="1" xfId="0" applyFont="1" applyBorder="1" applyAlignment="1">
      <alignment horizontal="center" vertical="center"/>
    </xf>
    <xf numFmtId="0" fontId="0" fillId="9" borderId="1" xfId="0" applyNumberFormat="1" applyFont="1" applyFill="1" applyBorder="1" applyAlignment="1">
      <alignment horizontal="center" vertical="center"/>
    </xf>
    <xf numFmtId="0" fontId="4" fillId="0" borderId="0" xfId="15" applyFill="1" applyBorder="1" applyAlignment="1">
      <alignment/>
    </xf>
    <xf numFmtId="0" fontId="13" fillId="0" borderId="7" xfId="0" applyFont="1" applyFill="1" applyBorder="1" applyAlignment="1">
      <alignment/>
    </xf>
    <xf numFmtId="49" fontId="6" fillId="10" borderId="1" xfId="0" applyNumberFormat="1" applyFont="1" applyFill="1" applyBorder="1" applyAlignment="1">
      <alignment horizontal="center" vertical="center" wrapText="1"/>
    </xf>
    <xf numFmtId="0" fontId="0" fillId="2" borderId="16" xfId="0" applyFill="1" applyBorder="1" applyAlignment="1">
      <alignment horizontal="justify" vertical="center" wrapText="1"/>
    </xf>
    <xf numFmtId="0" fontId="0" fillId="2" borderId="21" xfId="0" applyFill="1" applyBorder="1" applyAlignment="1">
      <alignment horizontal="justify" vertical="center" wrapText="1"/>
    </xf>
    <xf numFmtId="0" fontId="0" fillId="2" borderId="16" xfId="0" applyFill="1" applyBorder="1" applyAlignment="1">
      <alignment horizontal="justify" vertical="top" wrapText="1"/>
    </xf>
    <xf numFmtId="0" fontId="0" fillId="2" borderId="21" xfId="0" applyFill="1" applyBorder="1" applyAlignment="1">
      <alignment horizontal="justify" vertical="top" wrapText="1"/>
    </xf>
    <xf numFmtId="0" fontId="1" fillId="0" borderId="22" xfId="0" applyFont="1" applyFill="1" applyBorder="1" applyAlignment="1">
      <alignment horizontal="justify" vertical="top" wrapText="1"/>
    </xf>
    <xf numFmtId="0" fontId="0" fillId="0" borderId="16" xfId="0" applyBorder="1" applyAlignment="1">
      <alignment vertical="top" wrapText="1"/>
    </xf>
    <xf numFmtId="0" fontId="0" fillId="0" borderId="21" xfId="0" applyBorder="1" applyAlignment="1">
      <alignment vertical="top" wrapText="1"/>
    </xf>
    <xf numFmtId="0" fontId="1" fillId="0" borderId="22" xfId="0" applyFont="1" applyFill="1" applyBorder="1" applyAlignment="1">
      <alignment vertical="top" wrapText="1"/>
    </xf>
    <xf numFmtId="0" fontId="0" fillId="2" borderId="1" xfId="0"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Border="1" applyAlignment="1">
      <alignment vertical="center" wrapText="1"/>
    </xf>
    <xf numFmtId="0" fontId="7" fillId="2" borderId="1" xfId="0" applyFont="1" applyFill="1" applyBorder="1" applyAlignment="1">
      <alignment horizontal="center" vertical="top" wrapText="1"/>
    </xf>
    <xf numFmtId="0" fontId="0" fillId="2" borderId="1" xfId="0" applyFill="1" applyBorder="1" applyAlignment="1">
      <alignment horizontal="center" vertical="top" wrapText="1"/>
    </xf>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4" borderId="16" xfId="0" applyFill="1" applyBorder="1" applyAlignment="1">
      <alignment horizontal="center" vertical="center" wrapText="1"/>
    </xf>
    <xf numFmtId="0" fontId="0" fillId="4" borderId="21" xfId="0" applyFill="1" applyBorder="1" applyAlignment="1">
      <alignment horizontal="center" vertical="center" wrapText="1"/>
    </xf>
    <xf numFmtId="0" fontId="1" fillId="0" borderId="22" xfId="0" applyFont="1" applyFill="1" applyBorder="1" applyAlignment="1">
      <alignment horizontal="center" vertical="center" wrapText="1"/>
    </xf>
    <xf numFmtId="0" fontId="0" fillId="0" borderId="1" xfId="0" applyFont="1" applyFill="1" applyBorder="1" applyAlignment="1">
      <alignment horizontal="justify" vertical="top" wrapText="1"/>
    </xf>
    <xf numFmtId="0" fontId="0" fillId="4" borderId="1" xfId="0" applyFill="1" applyBorder="1" applyAlignment="1">
      <alignment horizontal="center" vertical="center" wrapText="1"/>
    </xf>
    <xf numFmtId="0" fontId="0" fillId="2" borderId="1" xfId="0" applyFill="1" applyBorder="1" applyAlignment="1">
      <alignment horizontal="justify" vertical="center" wrapText="1"/>
    </xf>
    <xf numFmtId="0" fontId="0" fillId="2" borderId="1" xfId="0" applyFont="1" applyFill="1" applyBorder="1" applyAlignment="1">
      <alignment horizontal="center" vertical="top" wrapText="1"/>
    </xf>
    <xf numFmtId="0" fontId="0" fillId="0" borderId="1" xfId="0" applyFont="1" applyBorder="1" applyAlignment="1">
      <alignment horizontal="justify" vertical="top" wrapText="1"/>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justify" vertical="top" wrapText="1"/>
    </xf>
    <xf numFmtId="0" fontId="0" fillId="0" borderId="1" xfId="0" applyBorder="1" applyAlignment="1">
      <alignment vertical="top" wrapText="1"/>
    </xf>
    <xf numFmtId="0" fontId="0" fillId="2" borderId="1" xfId="0" applyFont="1" applyFill="1" applyBorder="1" applyAlignment="1">
      <alignment horizontal="justify" vertical="top" wrapText="1"/>
    </xf>
    <xf numFmtId="0" fontId="0" fillId="2" borderId="1" xfId="0" applyFont="1" applyFill="1" applyBorder="1" applyAlignment="1">
      <alignment horizontal="justify" vertical="top" wrapText="1"/>
    </xf>
    <xf numFmtId="0" fontId="0" fillId="0" borderId="1" xfId="0" applyBorder="1" applyAlignment="1">
      <alignment horizontal="justify" vertical="top" wrapText="1"/>
    </xf>
    <xf numFmtId="0" fontId="0" fillId="0" borderId="1" xfId="0" applyFont="1" applyBorder="1" applyAlignment="1">
      <alignment horizontal="justify" vertical="top" wrapText="1"/>
    </xf>
    <xf numFmtId="192" fontId="1" fillId="4" borderId="1" xfId="0" applyNumberFormat="1" applyFont="1" applyFill="1" applyBorder="1" applyAlignment="1">
      <alignment horizontal="center" vertical="center" wrapText="1"/>
    </xf>
    <xf numFmtId="180" fontId="0" fillId="4" borderId="1" xfId="0" applyNumberFormat="1" applyFill="1" applyBorder="1" applyAlignment="1">
      <alignment vertical="center"/>
    </xf>
    <xf numFmtId="0" fontId="0" fillId="0" borderId="23" xfId="0" applyFill="1" applyBorder="1" applyAlignment="1">
      <alignment horizontal="left" vertical="center"/>
    </xf>
    <xf numFmtId="0" fontId="0" fillId="0" borderId="5" xfId="0" applyBorder="1" applyAlignment="1">
      <alignment/>
    </xf>
    <xf numFmtId="0" fontId="0" fillId="0" borderId="6" xfId="0" applyBorder="1" applyAlignment="1">
      <alignment/>
    </xf>
    <xf numFmtId="0" fontId="0" fillId="0" borderId="24" xfId="0" applyFill="1" applyBorder="1" applyAlignment="1">
      <alignment horizontal="left" vertical="center"/>
    </xf>
    <xf numFmtId="0" fontId="0" fillId="0" borderId="25" xfId="0" applyBorder="1" applyAlignment="1">
      <alignment/>
    </xf>
    <xf numFmtId="0" fontId="0" fillId="0" borderId="26" xfId="0" applyBorder="1" applyAlignment="1">
      <alignment/>
    </xf>
    <xf numFmtId="0" fontId="1" fillId="2" borderId="1"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22"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0" fillId="0" borderId="27" xfId="0" applyFill="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9" fillId="0" borderId="27" xfId="0" applyFont="1" applyFill="1" applyBorder="1" applyAlignment="1">
      <alignment horizontal="center"/>
    </xf>
    <xf numFmtId="0" fontId="9" fillId="0" borderId="28" xfId="0" applyFont="1" applyFill="1" applyBorder="1" applyAlignment="1">
      <alignment horizontal="center"/>
    </xf>
    <xf numFmtId="0" fontId="9" fillId="0" borderId="30" xfId="0" applyFont="1" applyFill="1" applyBorder="1" applyAlignment="1">
      <alignment horizontal="center"/>
    </xf>
    <xf numFmtId="0" fontId="0" fillId="0" borderId="16" xfId="0" applyFill="1" applyBorder="1" applyAlignment="1">
      <alignment vertical="center" wrapText="1"/>
    </xf>
    <xf numFmtId="0" fontId="0" fillId="0" borderId="21" xfId="0" applyFill="1" applyBorder="1" applyAlignment="1">
      <alignment vertical="center" wrapText="1"/>
    </xf>
    <xf numFmtId="0" fontId="13" fillId="0" borderId="31" xfId="0" applyFont="1" applyFill="1" applyBorder="1" applyAlignment="1">
      <alignment/>
    </xf>
    <xf numFmtId="0" fontId="0" fillId="0" borderId="5" xfId="0" applyFill="1" applyBorder="1" applyAlignment="1">
      <alignment/>
    </xf>
    <xf numFmtId="0" fontId="0" fillId="7" borderId="27" xfId="0" applyFill="1" applyBorder="1" applyAlignment="1">
      <alignment horizontal="center"/>
    </xf>
    <xf numFmtId="0" fontId="0" fillId="7" borderId="30" xfId="0" applyFill="1" applyBorder="1" applyAlignment="1">
      <alignment horizontal="center"/>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30" xfId="0" applyFill="1" applyBorder="1" applyAlignment="1">
      <alignment horizontal="center" vertical="center" wrapText="1"/>
    </xf>
    <xf numFmtId="49" fontId="0" fillId="6"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ont="1" applyFill="1" applyBorder="1" applyAlignment="1">
      <alignment horizontal="justify" vertical="top" wrapText="1"/>
    </xf>
    <xf numFmtId="0" fontId="0" fillId="5"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0" borderId="16" xfId="0" applyFont="1" applyFill="1" applyBorder="1" applyAlignment="1">
      <alignment horizontal="justify" vertical="top" wrapText="1"/>
    </xf>
    <xf numFmtId="0" fontId="1" fillId="0" borderId="21" xfId="0" applyFont="1" applyFill="1" applyBorder="1" applyAlignment="1">
      <alignment horizontal="justify" vertical="top" wrapText="1"/>
    </xf>
    <xf numFmtId="0" fontId="0" fillId="0" borderId="21" xfId="0" applyBorder="1" applyAlignment="1">
      <alignment horizontal="justify" wrapText="1"/>
    </xf>
    <xf numFmtId="0" fontId="0" fillId="0" borderId="22" xfId="0" applyBorder="1" applyAlignment="1">
      <alignment horizontal="justify" wrapText="1"/>
    </xf>
    <xf numFmtId="0" fontId="1" fillId="3"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7" fillId="2" borderId="16" xfId="0" applyFont="1" applyFill="1" applyBorder="1" applyAlignment="1">
      <alignment horizontal="justify" vertical="top" wrapText="1"/>
    </xf>
    <xf numFmtId="0" fontId="0" fillId="0" borderId="22" xfId="0" applyBorder="1" applyAlignment="1">
      <alignment wrapText="1"/>
    </xf>
    <xf numFmtId="0" fontId="0" fillId="0" borderId="22" xfId="0" applyBorder="1" applyAlignment="1">
      <alignment/>
    </xf>
    <xf numFmtId="0" fontId="7" fillId="3" borderId="16" xfId="0" applyFont="1" applyFill="1" applyBorder="1" applyAlignment="1">
      <alignment horizontal="center" vertical="center" wrapText="1"/>
    </xf>
    <xf numFmtId="0" fontId="0" fillId="3" borderId="22" xfId="0"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22" xfId="0" applyBorder="1" applyAlignment="1">
      <alignment horizontal="center" vertical="center" wrapText="1"/>
    </xf>
    <xf numFmtId="0" fontId="1" fillId="2" borderId="16" xfId="0" applyFont="1" applyFill="1" applyBorder="1" applyAlignment="1">
      <alignment horizontal="justify" vertical="top" wrapText="1"/>
    </xf>
    <xf numFmtId="0" fontId="1" fillId="0" borderId="22" xfId="0" applyFont="1" applyBorder="1" applyAlignment="1">
      <alignment wrapText="1"/>
    </xf>
    <xf numFmtId="0" fontId="0" fillId="3" borderId="1" xfId="0"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0" fillId="2" borderId="1" xfId="0" applyFill="1" applyBorder="1" applyAlignment="1">
      <alignment horizontal="left" vertical="center" wrapText="1"/>
    </xf>
    <xf numFmtId="0" fontId="1" fillId="0" borderId="1" xfId="0" applyFont="1" applyFill="1" applyBorder="1" applyAlignment="1">
      <alignment vertical="top" wrapText="1"/>
    </xf>
    <xf numFmtId="0" fontId="0" fillId="2" borderId="1" xfId="0" applyFill="1" applyBorder="1" applyAlignment="1">
      <alignment vertical="center" wrapText="1"/>
    </xf>
    <xf numFmtId="49" fontId="1" fillId="3" borderId="1" xfId="0" applyNumberFormat="1" applyFont="1" applyFill="1" applyBorder="1" applyAlignment="1">
      <alignment horizontal="center" vertical="center" wrapText="1"/>
    </xf>
    <xf numFmtId="0" fontId="12" fillId="0" borderId="31" xfId="0" applyFont="1" applyFill="1" applyBorder="1" applyAlignment="1">
      <alignment horizontal="center" wrapText="1"/>
    </xf>
    <xf numFmtId="0" fontId="12" fillId="0" borderId="5" xfId="0" applyFont="1" applyFill="1" applyBorder="1" applyAlignment="1">
      <alignment horizontal="center" wrapText="1"/>
    </xf>
    <xf numFmtId="0" fontId="12" fillId="0" borderId="6" xfId="0" applyFont="1" applyFill="1" applyBorder="1" applyAlignment="1">
      <alignment horizontal="center" wrapText="1"/>
    </xf>
    <xf numFmtId="0" fontId="9" fillId="0" borderId="7"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9" fillId="0" borderId="2"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0" fontId="9" fillId="0" borderId="7"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9" fillId="0" borderId="2" xfId="0" applyFont="1" applyFill="1" applyBorder="1" applyAlignment="1" applyProtection="1">
      <alignment horizontal="left" vertical="center" wrapText="1"/>
      <protection/>
    </xf>
    <xf numFmtId="15" fontId="12" fillId="8" borderId="27" xfId="0" applyNumberFormat="1" applyFont="1" applyFill="1" applyBorder="1" applyAlignment="1">
      <alignment horizontal="center"/>
    </xf>
    <xf numFmtId="0" fontId="12" fillId="8" borderId="30" xfId="0" applyFont="1" applyFill="1" applyBorder="1" applyAlignment="1">
      <alignment horizontal="center"/>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6" fillId="9" borderId="35" xfId="0" applyFont="1" applyFill="1" applyBorder="1" applyAlignment="1">
      <alignment horizontal="center" vertical="center" wrapText="1"/>
    </xf>
    <xf numFmtId="2" fontId="7" fillId="7" borderId="16" xfId="0" applyNumberFormat="1" applyFont="1" applyFill="1" applyBorder="1" applyAlignment="1">
      <alignment horizontal="center" vertical="center"/>
    </xf>
    <xf numFmtId="0" fontId="7" fillId="7" borderId="22" xfId="0" applyFont="1" applyFill="1" applyBorder="1" applyAlignment="1">
      <alignment horizontal="center" vertical="center"/>
    </xf>
    <xf numFmtId="2" fontId="1" fillId="7" borderId="16" xfId="0" applyNumberFormat="1" applyFont="1" applyFill="1" applyBorder="1" applyAlignment="1">
      <alignment horizontal="center" vertical="center"/>
    </xf>
    <xf numFmtId="2" fontId="1" fillId="7" borderId="22" xfId="0" applyNumberFormat="1" applyFont="1" applyFill="1" applyBorder="1" applyAlignment="1">
      <alignment horizontal="center" vertical="center"/>
    </xf>
    <xf numFmtId="0" fontId="0" fillId="0" borderId="1" xfId="0" applyBorder="1" applyAlignment="1">
      <alignment horizontal="left" vertical="center" wrapText="1"/>
    </xf>
    <xf numFmtId="0" fontId="1" fillId="0" borderId="1" xfId="0" applyFont="1" applyFill="1" applyBorder="1" applyAlignment="1">
      <alignment vertical="center" wrapText="1"/>
    </xf>
    <xf numFmtId="0" fontId="7" fillId="0" borderId="16"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10" fontId="7" fillId="7" borderId="16" xfId="0" applyNumberFormat="1"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0" borderId="16"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xf>
    <xf numFmtId="185" fontId="7" fillId="0" borderId="16" xfId="0" applyNumberFormat="1" applyFont="1" applyFill="1" applyBorder="1" applyAlignment="1">
      <alignment horizontal="justify" vertical="center" wrapText="1"/>
    </xf>
    <xf numFmtId="185" fontId="7" fillId="0" borderId="22" xfId="0" applyNumberFormat="1" applyFont="1" applyFill="1" applyBorder="1" applyAlignment="1">
      <alignment horizontal="justify" vertical="center" wrapText="1"/>
    </xf>
    <xf numFmtId="0" fontId="0" fillId="0" borderId="1" xfId="0" applyFill="1" applyBorder="1" applyAlignment="1">
      <alignment horizontal="center"/>
    </xf>
    <xf numFmtId="0" fontId="7"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7" fillId="0" borderId="16" xfId="0" applyFont="1" applyFill="1" applyBorder="1" applyAlignment="1">
      <alignment horizontal="left" vertical="center" wrapText="1"/>
    </xf>
    <xf numFmtId="0" fontId="7" fillId="0" borderId="21" xfId="0" applyFont="1" applyBorder="1" applyAlignment="1">
      <alignment/>
    </xf>
    <xf numFmtId="0" fontId="7" fillId="0" borderId="22" xfId="0" applyFont="1" applyBorder="1" applyAlignment="1">
      <alignment/>
    </xf>
    <xf numFmtId="0" fontId="1" fillId="0" borderId="16" xfId="0" applyFont="1" applyFill="1" applyBorder="1" applyAlignment="1">
      <alignment vertical="top" wrapText="1"/>
    </xf>
    <xf numFmtId="0" fontId="1" fillId="0" borderId="21" xfId="0" applyFont="1" applyBorder="1" applyAlignment="1">
      <alignment vertical="top" wrapText="1"/>
    </xf>
    <xf numFmtId="0" fontId="1" fillId="0" borderId="22" xfId="0" applyFont="1" applyBorder="1" applyAlignment="1">
      <alignment vertical="top"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0" fillId="0" borderId="0" xfId="0" applyAlignment="1">
      <alignment/>
    </xf>
    <xf numFmtId="0" fontId="0" fillId="0" borderId="27" xfId="0" applyFill="1" applyBorder="1" applyAlignment="1">
      <alignment horizontal="center"/>
    </xf>
    <xf numFmtId="0" fontId="0" fillId="0" borderId="30" xfId="0" applyFill="1" applyBorder="1" applyAlignment="1">
      <alignment horizontal="center"/>
    </xf>
    <xf numFmtId="0" fontId="10" fillId="0" borderId="39" xfId="0" applyFont="1" applyFill="1" applyBorder="1" applyAlignment="1">
      <alignment horizontal="center"/>
    </xf>
    <xf numFmtId="0" fontId="10" fillId="0" borderId="40" xfId="0" applyFont="1" applyFill="1" applyBorder="1" applyAlignment="1">
      <alignment horizontal="center"/>
    </xf>
    <xf numFmtId="0" fontId="0" fillId="2" borderId="27" xfId="0" applyFill="1" applyBorder="1" applyAlignment="1">
      <alignment horizontal="center"/>
    </xf>
    <xf numFmtId="0" fontId="0" fillId="2" borderId="30" xfId="0" applyFill="1" applyBorder="1" applyAlignment="1">
      <alignment horizontal="center"/>
    </xf>
    <xf numFmtId="0" fontId="10" fillId="0" borderId="41" xfId="0" applyFont="1" applyFill="1" applyBorder="1" applyAlignment="1">
      <alignment horizontal="center"/>
    </xf>
    <xf numFmtId="0" fontId="10" fillId="0" borderId="42" xfId="0" applyFont="1" applyFill="1" applyBorder="1" applyAlignment="1">
      <alignment horizontal="center"/>
    </xf>
    <xf numFmtId="0" fontId="10" fillId="0" borderId="43" xfId="0" applyFont="1" applyFill="1" applyBorder="1" applyAlignment="1">
      <alignment horizontal="center"/>
    </xf>
    <xf numFmtId="0" fontId="10" fillId="0" borderId="24" xfId="0" applyFont="1" applyFill="1" applyBorder="1" applyAlignment="1">
      <alignment horizontal="center"/>
    </xf>
    <xf numFmtId="49" fontId="6" fillId="9" borderId="1" xfId="0" applyNumberFormat="1" applyFont="1" applyFill="1" applyBorder="1" applyAlignment="1">
      <alignment horizontal="center" vertical="center" wrapText="1"/>
    </xf>
    <xf numFmtId="0" fontId="0" fillId="0" borderId="0" xfId="0" applyFill="1" applyAlignment="1">
      <alignment horizontal="center"/>
    </xf>
    <xf numFmtId="0" fontId="9" fillId="0" borderId="31" xfId="0" applyFont="1" applyFill="1" applyBorder="1" applyAlignment="1">
      <alignment horizontal="left"/>
    </xf>
    <xf numFmtId="0" fontId="9" fillId="0" borderId="5" xfId="0" applyFont="1" applyFill="1" applyBorder="1" applyAlignment="1">
      <alignment horizontal="left"/>
    </xf>
    <xf numFmtId="0" fontId="9" fillId="0" borderId="6" xfId="0" applyFont="1" applyFill="1" applyBorder="1" applyAlignment="1">
      <alignment horizontal="left"/>
    </xf>
    <xf numFmtId="2" fontId="7" fillId="0" borderId="16" xfId="0" applyNumberFormat="1" applyFont="1" applyFill="1" applyBorder="1" applyAlignment="1">
      <alignment horizontal="center" vertical="center" wrapText="1"/>
    </xf>
    <xf numFmtId="2" fontId="7" fillId="0" borderId="22" xfId="0" applyNumberFormat="1" applyFont="1" applyFill="1" applyBorder="1" applyAlignment="1">
      <alignment horizontal="center" vertical="center" wrapText="1"/>
    </xf>
    <xf numFmtId="0" fontId="7" fillId="9" borderId="16" xfId="0" applyFont="1" applyFill="1" applyBorder="1" applyAlignment="1">
      <alignment horizontal="center" vertical="center"/>
    </xf>
    <xf numFmtId="0" fontId="7" fillId="9" borderId="22" xfId="0" applyFont="1" applyFill="1" applyBorder="1" applyAlignment="1">
      <alignment horizontal="center" vertical="center"/>
    </xf>
    <xf numFmtId="10" fontId="7" fillId="7" borderId="22" xfId="0" applyNumberFormat="1" applyFont="1" applyFill="1" applyBorder="1" applyAlignment="1">
      <alignment horizontal="center" vertical="center" wrapText="1"/>
    </xf>
    <xf numFmtId="0" fontId="10" fillId="0" borderId="44" xfId="0" applyFont="1" applyFill="1" applyBorder="1" applyAlignment="1">
      <alignment horizontal="center"/>
    </xf>
    <xf numFmtId="49" fontId="6" fillId="9" borderId="16"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22" xfId="0" applyFont="1" applyFill="1" applyBorder="1" applyAlignment="1">
      <alignment horizontal="center" vertical="center" wrapText="1"/>
    </xf>
    <xf numFmtId="2" fontId="7" fillId="7" borderId="1" xfId="0" applyNumberFormat="1" applyFont="1" applyFill="1" applyBorder="1" applyAlignment="1">
      <alignment horizontal="center" vertical="center"/>
    </xf>
    <xf numFmtId="0" fontId="7" fillId="7" borderId="1" xfId="0" applyFont="1" applyFill="1" applyBorder="1" applyAlignment="1">
      <alignment horizontal="center" vertical="center"/>
    </xf>
    <xf numFmtId="0" fontId="1" fillId="0" borderId="45" xfId="0" applyFont="1" applyFill="1" applyBorder="1" applyAlignment="1">
      <alignment horizontal="justify" vertical="center" wrapText="1"/>
    </xf>
    <xf numFmtId="0" fontId="0" fillId="0" borderId="46" xfId="0" applyFill="1" applyBorder="1" applyAlignment="1">
      <alignment vertical="center" wrapText="1"/>
    </xf>
    <xf numFmtId="0" fontId="0" fillId="0" borderId="47" xfId="0" applyFill="1" applyBorder="1" applyAlignment="1">
      <alignment vertical="center" wrapText="1"/>
    </xf>
    <xf numFmtId="49" fontId="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21" xfId="0" applyFont="1" applyFill="1" applyBorder="1" applyAlignment="1">
      <alignment horizontal="justify" vertical="center" wrapText="1"/>
    </xf>
    <xf numFmtId="0" fontId="0" fillId="0" borderId="1" xfId="0" applyFont="1" applyBorder="1" applyAlignment="1">
      <alignment horizontal="center" vertical="center" wrapText="1"/>
    </xf>
    <xf numFmtId="0" fontId="12" fillId="11" borderId="9" xfId="0" applyFont="1" applyFill="1" applyBorder="1" applyAlignment="1">
      <alignment horizontal="left"/>
    </xf>
    <xf numFmtId="0" fontId="12" fillId="11" borderId="10" xfId="0" applyFont="1" applyFill="1" applyBorder="1" applyAlignment="1">
      <alignment horizontal="left"/>
    </xf>
    <xf numFmtId="0" fontId="12" fillId="11" borderId="11" xfId="0" applyFont="1" applyFill="1" applyBorder="1" applyAlignment="1">
      <alignment horizontal="lef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76200</xdr:rowOff>
    </xdr:from>
    <xdr:to>
      <xdr:col>3</xdr:col>
      <xdr:colOff>57150</xdr:colOff>
      <xdr:row>3</xdr:row>
      <xdr:rowOff>133350</xdr:rowOff>
    </xdr:to>
    <xdr:pic>
      <xdr:nvPicPr>
        <xdr:cNvPr id="1" name="7 Imagen"/>
        <xdr:cNvPicPr preferRelativeResize="1">
          <a:picLocks noChangeAspect="1"/>
        </xdr:cNvPicPr>
      </xdr:nvPicPr>
      <xdr:blipFill>
        <a:blip r:embed="rId1"/>
        <a:stretch>
          <a:fillRect/>
        </a:stretch>
      </xdr:blipFill>
      <xdr:spPr>
        <a:xfrm>
          <a:off x="171450" y="266700"/>
          <a:ext cx="22479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rdonezm@procuraduri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U179"/>
  <sheetViews>
    <sheetView tabSelected="1" zoomScale="95" zoomScaleNormal="95" zoomScaleSheetLayoutView="100" workbookViewId="0" topLeftCell="A1">
      <pane ySplit="13" topLeftCell="BM26" activePane="bottomLeft" state="frozen"/>
      <selection pane="topLeft" activeCell="A1" sqref="A1"/>
      <selection pane="bottomLeft" activeCell="L158" sqref="L158"/>
    </sheetView>
  </sheetViews>
  <sheetFormatPr defaultColWidth="11.421875" defaultRowHeight="12.75"/>
  <cols>
    <col min="1" max="1" width="12.57421875" style="0" customWidth="1"/>
    <col min="6" max="6" width="13.140625" style="0" customWidth="1"/>
    <col min="7" max="7" width="12.8515625" style="0" customWidth="1"/>
    <col min="9" max="9" width="13.421875" style="0" customWidth="1"/>
  </cols>
  <sheetData>
    <row r="1" spans="1:21" ht="15">
      <c r="A1" s="241"/>
      <c r="B1" s="242"/>
      <c r="C1" s="242"/>
      <c r="D1" s="242"/>
      <c r="E1" s="242"/>
      <c r="F1" s="242"/>
      <c r="G1" s="242"/>
      <c r="H1" s="242"/>
      <c r="I1" s="242"/>
      <c r="J1" s="242"/>
      <c r="K1" s="242"/>
      <c r="L1" s="242"/>
      <c r="M1" s="242"/>
      <c r="N1" s="242"/>
      <c r="O1" s="242"/>
      <c r="P1" s="242"/>
      <c r="Q1" s="242"/>
      <c r="R1" s="242"/>
      <c r="S1" s="242"/>
      <c r="T1" s="243"/>
      <c r="U1" s="64"/>
    </row>
    <row r="2" spans="1:21" ht="12.75">
      <c r="A2" s="244" t="s">
        <v>474</v>
      </c>
      <c r="B2" s="245"/>
      <c r="C2" s="245"/>
      <c r="D2" s="245"/>
      <c r="E2" s="245"/>
      <c r="F2" s="245"/>
      <c r="G2" s="245"/>
      <c r="H2" s="245"/>
      <c r="I2" s="245"/>
      <c r="J2" s="245"/>
      <c r="K2" s="245"/>
      <c r="L2" s="245"/>
      <c r="M2" s="245"/>
      <c r="N2" s="245"/>
      <c r="O2" s="245"/>
      <c r="P2" s="245"/>
      <c r="Q2" s="245"/>
      <c r="R2" s="245"/>
      <c r="S2" s="245"/>
      <c r="T2" s="246"/>
      <c r="U2" s="64"/>
    </row>
    <row r="3" spans="1:21" ht="27.75" customHeight="1">
      <c r="A3" s="244" t="s">
        <v>475</v>
      </c>
      <c r="B3" s="245"/>
      <c r="C3" s="245"/>
      <c r="D3" s="245"/>
      <c r="E3" s="245"/>
      <c r="F3" s="245"/>
      <c r="G3" s="245"/>
      <c r="H3" s="245"/>
      <c r="I3" s="245"/>
      <c r="J3" s="245"/>
      <c r="K3" s="245"/>
      <c r="L3" s="245"/>
      <c r="M3" s="245"/>
      <c r="N3" s="245"/>
      <c r="O3" s="245"/>
      <c r="P3" s="245"/>
      <c r="Q3" s="245"/>
      <c r="R3" s="245"/>
      <c r="S3" s="245"/>
      <c r="T3" s="246"/>
      <c r="U3" s="64"/>
    </row>
    <row r="4" spans="1:21" ht="15.75" customHeight="1">
      <c r="A4" s="244" t="s">
        <v>476</v>
      </c>
      <c r="B4" s="245"/>
      <c r="C4" s="245"/>
      <c r="D4" s="245"/>
      <c r="E4" s="245"/>
      <c r="F4" s="245"/>
      <c r="G4" s="245"/>
      <c r="H4" s="245"/>
      <c r="I4" s="245"/>
      <c r="J4" s="245"/>
      <c r="K4" s="245"/>
      <c r="L4" s="245"/>
      <c r="M4" s="245"/>
      <c r="N4" s="245"/>
      <c r="O4" s="245"/>
      <c r="P4" s="245"/>
      <c r="Q4" s="245"/>
      <c r="R4" s="245"/>
      <c r="S4" s="245"/>
      <c r="T4" s="246"/>
      <c r="U4" s="64"/>
    </row>
    <row r="5" spans="1:21" ht="12.75">
      <c r="A5" s="244"/>
      <c r="B5" s="247"/>
      <c r="C5" s="247"/>
      <c r="D5" s="247"/>
      <c r="E5" s="247"/>
      <c r="F5" s="247"/>
      <c r="G5" s="247"/>
      <c r="H5" s="247"/>
      <c r="I5" s="247"/>
      <c r="J5" s="247"/>
      <c r="K5" s="247"/>
      <c r="L5" s="247"/>
      <c r="M5" s="247"/>
      <c r="N5" s="247"/>
      <c r="O5" s="245"/>
      <c r="P5" s="247"/>
      <c r="Q5" s="247"/>
      <c r="R5" s="247"/>
      <c r="S5" s="247"/>
      <c r="T5" s="248"/>
      <c r="U5" s="64"/>
    </row>
    <row r="6" spans="1:21" ht="12.75">
      <c r="A6" s="249" t="s">
        <v>505</v>
      </c>
      <c r="B6" s="250"/>
      <c r="C6" s="250"/>
      <c r="D6" s="251"/>
      <c r="E6" s="251"/>
      <c r="F6" s="251"/>
      <c r="G6" s="251"/>
      <c r="H6" s="251"/>
      <c r="I6" s="251"/>
      <c r="J6" s="251"/>
      <c r="K6" s="251"/>
      <c r="L6" s="251"/>
      <c r="M6" s="251"/>
      <c r="N6" s="251"/>
      <c r="O6" s="250" t="s">
        <v>432</v>
      </c>
      <c r="P6" s="250"/>
      <c r="Q6" s="250"/>
      <c r="R6" s="251"/>
      <c r="S6" s="251"/>
      <c r="T6" s="252"/>
      <c r="U6" s="64"/>
    </row>
    <row r="7" spans="1:21" ht="12.75">
      <c r="A7" s="249" t="s">
        <v>506</v>
      </c>
      <c r="B7" s="251"/>
      <c r="C7" s="251"/>
      <c r="D7" s="251"/>
      <c r="E7" s="251"/>
      <c r="F7" s="251"/>
      <c r="G7" s="251"/>
      <c r="H7" s="251"/>
      <c r="I7" s="251"/>
      <c r="J7" s="251"/>
      <c r="K7" s="251"/>
      <c r="L7" s="251"/>
      <c r="M7" s="251"/>
      <c r="N7" s="251"/>
      <c r="O7" s="250"/>
      <c r="P7" s="251"/>
      <c r="Q7" s="251"/>
      <c r="R7" s="251"/>
      <c r="S7" s="251"/>
      <c r="T7" s="252"/>
      <c r="U7" s="64"/>
    </row>
    <row r="8" spans="1:21" ht="12.75">
      <c r="A8" s="249" t="s">
        <v>507</v>
      </c>
      <c r="B8" s="251"/>
      <c r="C8" s="251"/>
      <c r="D8" s="251"/>
      <c r="E8" s="251"/>
      <c r="F8" s="251"/>
      <c r="G8" s="251"/>
      <c r="H8" s="251"/>
      <c r="I8" s="251"/>
      <c r="J8" s="251"/>
      <c r="K8" s="251"/>
      <c r="L8" s="251"/>
      <c r="M8" s="251"/>
      <c r="N8" s="251"/>
      <c r="O8" s="250"/>
      <c r="P8" s="251"/>
      <c r="Q8" s="251"/>
      <c r="R8" s="251"/>
      <c r="S8" s="251"/>
      <c r="T8" s="252"/>
      <c r="U8" s="64"/>
    </row>
    <row r="9" spans="1:21" ht="12.75">
      <c r="A9" s="249" t="s">
        <v>338</v>
      </c>
      <c r="B9" s="250"/>
      <c r="C9" s="251"/>
      <c r="D9" s="250"/>
      <c r="E9" s="250"/>
      <c r="F9" s="250"/>
      <c r="G9" s="250"/>
      <c r="H9" s="250"/>
      <c r="I9" s="250"/>
      <c r="J9" s="250"/>
      <c r="K9" s="250"/>
      <c r="L9" s="250"/>
      <c r="M9" s="250"/>
      <c r="N9" s="250"/>
      <c r="O9" s="250"/>
      <c r="P9" s="250"/>
      <c r="Q9" s="251"/>
      <c r="R9" s="250"/>
      <c r="S9" s="250"/>
      <c r="T9" s="253"/>
      <c r="U9" s="64"/>
    </row>
    <row r="10" spans="1:21" ht="13.5" thickBot="1">
      <c r="A10" s="249" t="s">
        <v>339</v>
      </c>
      <c r="B10" s="250"/>
      <c r="C10" s="251"/>
      <c r="D10" s="250"/>
      <c r="E10" s="250"/>
      <c r="F10" s="250"/>
      <c r="G10" s="250"/>
      <c r="H10" s="250"/>
      <c r="I10" s="250"/>
      <c r="J10" s="250"/>
      <c r="K10" s="250"/>
      <c r="L10" s="250"/>
      <c r="M10" s="250"/>
      <c r="N10" s="250"/>
      <c r="O10" s="65"/>
      <c r="P10" s="66"/>
      <c r="Q10" s="67"/>
      <c r="R10" s="66"/>
      <c r="S10" s="66"/>
      <c r="T10" s="68"/>
      <c r="U10" s="64"/>
    </row>
    <row r="11" spans="1:21" ht="15.75" thickBot="1">
      <c r="A11" s="335" t="s">
        <v>504</v>
      </c>
      <c r="B11" s="336"/>
      <c r="C11" s="336"/>
      <c r="D11" s="336"/>
      <c r="E11" s="336"/>
      <c r="F11" s="336"/>
      <c r="G11" s="336"/>
      <c r="H11" s="336"/>
      <c r="I11" s="336"/>
      <c r="J11" s="336"/>
      <c r="K11" s="336"/>
      <c r="L11" s="336"/>
      <c r="M11" s="336"/>
      <c r="N11" s="336"/>
      <c r="O11" s="336"/>
      <c r="P11" s="336"/>
      <c r="Q11" s="336"/>
      <c r="R11" s="337"/>
      <c r="S11" s="254">
        <v>40542</v>
      </c>
      <c r="T11" s="255"/>
      <c r="U11" s="64"/>
    </row>
    <row r="12" spans="1:21" ht="13.5" thickBot="1">
      <c r="A12" s="256" t="s">
        <v>503</v>
      </c>
      <c r="B12" s="258" t="s">
        <v>436</v>
      </c>
      <c r="C12" s="260" t="s">
        <v>477</v>
      </c>
      <c r="D12" s="260" t="s">
        <v>433</v>
      </c>
      <c r="E12" s="260" t="s">
        <v>434</v>
      </c>
      <c r="F12" s="260" t="s">
        <v>435</v>
      </c>
      <c r="G12" s="260" t="s">
        <v>645</v>
      </c>
      <c r="H12" s="260" t="s">
        <v>646</v>
      </c>
      <c r="I12" s="260" t="s">
        <v>461</v>
      </c>
      <c r="J12" s="260" t="s">
        <v>462</v>
      </c>
      <c r="K12" s="260" t="s">
        <v>463</v>
      </c>
      <c r="L12" s="260" t="s">
        <v>464</v>
      </c>
      <c r="M12" s="260" t="s">
        <v>465</v>
      </c>
      <c r="N12" s="266" t="s">
        <v>466</v>
      </c>
      <c r="O12" s="262" t="s">
        <v>478</v>
      </c>
      <c r="P12" s="262" t="s">
        <v>479</v>
      </c>
      <c r="Q12" s="262" t="s">
        <v>480</v>
      </c>
      <c r="R12" s="262" t="s">
        <v>481</v>
      </c>
      <c r="S12" s="264" t="s">
        <v>482</v>
      </c>
      <c r="T12" s="265"/>
      <c r="U12" s="64"/>
    </row>
    <row r="13" spans="1:21" ht="57" customHeight="1" thickBot="1">
      <c r="A13" s="257"/>
      <c r="B13" s="259"/>
      <c r="C13" s="261"/>
      <c r="D13" s="261"/>
      <c r="E13" s="261"/>
      <c r="F13" s="261"/>
      <c r="G13" s="261"/>
      <c r="H13" s="261"/>
      <c r="I13" s="261"/>
      <c r="J13" s="261"/>
      <c r="K13" s="261"/>
      <c r="L13" s="261"/>
      <c r="M13" s="261"/>
      <c r="N13" s="267"/>
      <c r="O13" s="263"/>
      <c r="P13" s="263"/>
      <c r="Q13" s="263"/>
      <c r="R13" s="262"/>
      <c r="S13" s="136" t="s">
        <v>483</v>
      </c>
      <c r="T13" s="94" t="s">
        <v>484</v>
      </c>
      <c r="U13" s="64"/>
    </row>
    <row r="14" spans="1:21" ht="249" customHeight="1">
      <c r="A14" s="97" t="s">
        <v>141</v>
      </c>
      <c r="B14" s="4">
        <v>1502001</v>
      </c>
      <c r="C14" s="95" t="s">
        <v>235</v>
      </c>
      <c r="D14" s="4" t="s">
        <v>236</v>
      </c>
      <c r="E14" s="4" t="s">
        <v>237</v>
      </c>
      <c r="F14" s="4" t="s">
        <v>238</v>
      </c>
      <c r="G14" s="4" t="s">
        <v>239</v>
      </c>
      <c r="H14" s="4" t="s">
        <v>240</v>
      </c>
      <c r="I14" s="1" t="s">
        <v>241</v>
      </c>
      <c r="J14" s="131">
        <v>9</v>
      </c>
      <c r="K14" s="9">
        <v>39995</v>
      </c>
      <c r="L14" s="9">
        <v>40267</v>
      </c>
      <c r="M14" s="6">
        <f>(+L14-K14)/7</f>
        <v>38.857142857142854</v>
      </c>
      <c r="N14" s="134">
        <v>9</v>
      </c>
      <c r="O14" s="142">
        <f aca="true" t="shared" si="0" ref="O14:O19">IF(N14/J14&gt;1,1,+N14/J14)</f>
        <v>1</v>
      </c>
      <c r="P14" s="143">
        <f>+M14*O14</f>
        <v>38.857142857142854</v>
      </c>
      <c r="Q14" s="143">
        <f>IF(L14&lt;=$S$11,P14,0)</f>
        <v>38.857142857142854</v>
      </c>
      <c r="R14" s="143">
        <f>IF($Q$9&gt;=L14,M14,0)</f>
        <v>0</v>
      </c>
      <c r="S14" s="2"/>
      <c r="T14" s="2"/>
      <c r="U14" s="64"/>
    </row>
    <row r="15" spans="1:21" ht="247.5" customHeight="1">
      <c r="A15" s="101" t="s">
        <v>242</v>
      </c>
      <c r="B15" s="1">
        <v>1502001</v>
      </c>
      <c r="C15" s="95" t="s">
        <v>243</v>
      </c>
      <c r="D15" s="4" t="s">
        <v>244</v>
      </c>
      <c r="E15" s="4" t="s">
        <v>245</v>
      </c>
      <c r="F15" s="4" t="s">
        <v>467</v>
      </c>
      <c r="G15" s="4" t="s">
        <v>246</v>
      </c>
      <c r="H15" s="4" t="s">
        <v>247</v>
      </c>
      <c r="I15" s="98" t="s">
        <v>248</v>
      </c>
      <c r="J15" s="132">
        <v>9</v>
      </c>
      <c r="K15" s="99">
        <v>39995</v>
      </c>
      <c r="L15" s="99">
        <v>40267</v>
      </c>
      <c r="M15" s="100">
        <f>(+L15-K15)/7</f>
        <v>38.857142857142854</v>
      </c>
      <c r="N15" s="134">
        <v>9</v>
      </c>
      <c r="O15" s="142">
        <f t="shared" si="0"/>
        <v>1</v>
      </c>
      <c r="P15" s="143">
        <f>+M15*O15</f>
        <v>38.857142857142854</v>
      </c>
      <c r="Q15" s="143">
        <f>IF(L15&lt;=$S$11,P15,0)</f>
        <v>38.857142857142854</v>
      </c>
      <c r="R15" s="143">
        <f>IF($Q$9&gt;=L15,M15,0)</f>
        <v>0</v>
      </c>
      <c r="S15" s="2"/>
      <c r="T15" s="2"/>
      <c r="U15" s="64"/>
    </row>
    <row r="16" spans="1:21" ht="284.25" customHeight="1">
      <c r="A16" s="101" t="s">
        <v>249</v>
      </c>
      <c r="B16" s="1">
        <v>1502001</v>
      </c>
      <c r="C16" s="95" t="s">
        <v>250</v>
      </c>
      <c r="D16" s="4" t="s">
        <v>251</v>
      </c>
      <c r="E16" s="4" t="s">
        <v>103</v>
      </c>
      <c r="F16" s="4" t="s">
        <v>104</v>
      </c>
      <c r="G16" s="4" t="s">
        <v>105</v>
      </c>
      <c r="H16" s="93" t="s">
        <v>106</v>
      </c>
      <c r="I16" s="96" t="s">
        <v>107</v>
      </c>
      <c r="J16" s="132">
        <v>9</v>
      </c>
      <c r="K16" s="99">
        <v>39995</v>
      </c>
      <c r="L16" s="99">
        <v>40267</v>
      </c>
      <c r="M16" s="100">
        <f>(+L16-K16)/7</f>
        <v>38.857142857142854</v>
      </c>
      <c r="N16" s="134">
        <v>9</v>
      </c>
      <c r="O16" s="142">
        <f t="shared" si="0"/>
        <v>1</v>
      </c>
      <c r="P16" s="143">
        <f>+M16*O16</f>
        <v>38.857142857142854</v>
      </c>
      <c r="Q16" s="143">
        <f>IF(L16&lt;=$S$11,P16,0)</f>
        <v>38.857142857142854</v>
      </c>
      <c r="R16" s="143">
        <f>IF($Q$9&gt;=L16,M16,0)</f>
        <v>0</v>
      </c>
      <c r="S16" s="2"/>
      <c r="T16" s="2"/>
      <c r="U16" s="64"/>
    </row>
    <row r="17" spans="1:21" ht="170.25" customHeight="1">
      <c r="A17" s="310" t="s">
        <v>108</v>
      </c>
      <c r="B17" s="214">
        <v>1502001</v>
      </c>
      <c r="C17" s="323" t="s">
        <v>678</v>
      </c>
      <c r="D17" s="324" t="s">
        <v>109</v>
      </c>
      <c r="E17" s="324" t="s">
        <v>110</v>
      </c>
      <c r="F17" s="104" t="s">
        <v>111</v>
      </c>
      <c r="G17" s="278" t="s">
        <v>112</v>
      </c>
      <c r="H17" s="278" t="s">
        <v>113</v>
      </c>
      <c r="I17" s="280" t="s">
        <v>114</v>
      </c>
      <c r="J17" s="274">
        <v>9</v>
      </c>
      <c r="K17" s="282">
        <v>39995</v>
      </c>
      <c r="L17" s="282">
        <v>40267</v>
      </c>
      <c r="M17" s="315">
        <f>(+L17-K17)/7</f>
        <v>38.857142857142854</v>
      </c>
      <c r="N17" s="317">
        <v>9</v>
      </c>
      <c r="O17" s="276">
        <f t="shared" si="0"/>
        <v>1</v>
      </c>
      <c r="P17" s="268">
        <f>+M17*O17</f>
        <v>38.857142857142854</v>
      </c>
      <c r="Q17" s="270">
        <f aca="true" t="shared" si="1" ref="Q17:Q40">IF(L17&lt;=$S$11,P17,0)</f>
        <v>38.857142857142854</v>
      </c>
      <c r="R17" s="326">
        <f>IF($Q$9&gt;=L17,M17,0)</f>
        <v>0</v>
      </c>
      <c r="S17" s="137"/>
      <c r="T17" s="137"/>
      <c r="U17" s="64"/>
    </row>
    <row r="18" spans="1:21" ht="57" customHeight="1">
      <c r="A18" s="310"/>
      <c r="B18" s="214"/>
      <c r="C18" s="324"/>
      <c r="D18" s="324"/>
      <c r="E18" s="324"/>
      <c r="F18" s="104" t="s">
        <v>597</v>
      </c>
      <c r="G18" s="333"/>
      <c r="H18" s="279"/>
      <c r="I18" s="325"/>
      <c r="J18" s="275"/>
      <c r="K18" s="283"/>
      <c r="L18" s="283"/>
      <c r="M18" s="316"/>
      <c r="N18" s="318"/>
      <c r="O18" s="319"/>
      <c r="P18" s="269"/>
      <c r="Q18" s="271"/>
      <c r="R18" s="327"/>
      <c r="S18" s="137"/>
      <c r="T18" s="137"/>
      <c r="U18" s="64"/>
    </row>
    <row r="19" spans="1:21" ht="57" customHeight="1">
      <c r="A19" s="310"/>
      <c r="B19" s="214"/>
      <c r="C19" s="324"/>
      <c r="D19" s="324"/>
      <c r="E19" s="324"/>
      <c r="F19" s="104" t="s">
        <v>598</v>
      </c>
      <c r="G19" s="333"/>
      <c r="H19" s="278" t="s">
        <v>271</v>
      </c>
      <c r="I19" s="280" t="s">
        <v>233</v>
      </c>
      <c r="J19" s="274">
        <v>9</v>
      </c>
      <c r="K19" s="282">
        <v>39995</v>
      </c>
      <c r="L19" s="282">
        <v>40267</v>
      </c>
      <c r="M19" s="315">
        <f>(+L19-K19)/7</f>
        <v>38.857142857142854</v>
      </c>
      <c r="N19" s="317">
        <v>9</v>
      </c>
      <c r="O19" s="276">
        <f t="shared" si="0"/>
        <v>1</v>
      </c>
      <c r="P19" s="268">
        <f>+M19*O19</f>
        <v>38.857142857142854</v>
      </c>
      <c r="Q19" s="270">
        <f t="shared" si="1"/>
        <v>38.857142857142854</v>
      </c>
      <c r="R19" s="326">
        <f>IF($Q$9&gt;=L19,M19,0)</f>
        <v>0</v>
      </c>
      <c r="S19" s="137"/>
      <c r="T19" s="137"/>
      <c r="U19" s="64"/>
    </row>
    <row r="20" spans="1:21" ht="57" customHeight="1">
      <c r="A20" s="321"/>
      <c r="B20" s="322"/>
      <c r="C20" s="278"/>
      <c r="D20" s="278"/>
      <c r="E20" s="278"/>
      <c r="F20" s="109" t="s">
        <v>125</v>
      </c>
      <c r="G20" s="279"/>
      <c r="H20" s="279"/>
      <c r="I20" s="281"/>
      <c r="J20" s="275"/>
      <c r="K20" s="283"/>
      <c r="L20" s="283"/>
      <c r="M20" s="316"/>
      <c r="N20" s="318"/>
      <c r="O20" s="277"/>
      <c r="P20" s="269"/>
      <c r="Q20" s="271"/>
      <c r="R20" s="327"/>
      <c r="S20" s="137"/>
      <c r="T20" s="137"/>
      <c r="U20" s="64"/>
    </row>
    <row r="21" spans="1:21" ht="102" customHeight="1">
      <c r="A21" s="310" t="s">
        <v>126</v>
      </c>
      <c r="B21" s="331" t="s">
        <v>127</v>
      </c>
      <c r="C21" s="332" t="s">
        <v>128</v>
      </c>
      <c r="D21" s="331" t="s">
        <v>129</v>
      </c>
      <c r="E21" s="331" t="s">
        <v>130</v>
      </c>
      <c r="F21" s="4" t="s">
        <v>131</v>
      </c>
      <c r="G21" s="328" t="s">
        <v>132</v>
      </c>
      <c r="H21" s="4" t="s">
        <v>133</v>
      </c>
      <c r="I21" s="4" t="s">
        <v>134</v>
      </c>
      <c r="J21" s="1">
        <v>1</v>
      </c>
      <c r="K21" s="9">
        <v>40024</v>
      </c>
      <c r="L21" s="9">
        <v>40208</v>
      </c>
      <c r="M21" s="6">
        <f>(+L21-K21)/7</f>
        <v>26.285714285714285</v>
      </c>
      <c r="N21" s="134">
        <v>1</v>
      </c>
      <c r="O21" s="142">
        <f>IF(N21/J21&gt;1,1,+N21/J21)</f>
        <v>1</v>
      </c>
      <c r="P21" s="143">
        <f>+M21*O21</f>
        <v>26.285714285714285</v>
      </c>
      <c r="Q21" s="140">
        <f t="shared" si="1"/>
        <v>26.285714285714285</v>
      </c>
      <c r="R21" s="143">
        <f>IF($Q$9&gt;=L21,M21,0)</f>
        <v>0</v>
      </c>
      <c r="S21" s="2"/>
      <c r="T21" s="2"/>
      <c r="U21" s="64"/>
    </row>
    <row r="22" spans="1:21" ht="106.5" customHeight="1">
      <c r="A22" s="310"/>
      <c r="B22" s="331"/>
      <c r="C22" s="332"/>
      <c r="D22" s="331"/>
      <c r="E22" s="331"/>
      <c r="F22" s="4" t="s">
        <v>135</v>
      </c>
      <c r="G22" s="329"/>
      <c r="H22" s="4" t="s">
        <v>136</v>
      </c>
      <c r="I22" s="4" t="s">
        <v>137</v>
      </c>
      <c r="J22" s="1">
        <v>1</v>
      </c>
      <c r="K22" s="9">
        <v>40024</v>
      </c>
      <c r="L22" s="9">
        <v>40208</v>
      </c>
      <c r="M22" s="6">
        <f>(+L22-K22)/7</f>
        <v>26.285714285714285</v>
      </c>
      <c r="N22" s="134">
        <v>1</v>
      </c>
      <c r="O22" s="142">
        <f>IF(N22/J22&gt;1,1,+N22/J22)</f>
        <v>1</v>
      </c>
      <c r="P22" s="143">
        <f>+M22*O22</f>
        <v>26.285714285714285</v>
      </c>
      <c r="Q22" s="140">
        <f t="shared" si="1"/>
        <v>26.285714285714285</v>
      </c>
      <c r="R22" s="143">
        <f>IF($Q$9&gt;=L22,M22,0)</f>
        <v>0</v>
      </c>
      <c r="S22" s="2"/>
      <c r="T22" s="2"/>
      <c r="U22" s="64"/>
    </row>
    <row r="23" spans="1:21" ht="206.25" customHeight="1">
      <c r="A23" s="310"/>
      <c r="B23" s="331"/>
      <c r="C23" s="332"/>
      <c r="D23" s="331"/>
      <c r="E23" s="331"/>
      <c r="F23" s="1" t="s">
        <v>138</v>
      </c>
      <c r="G23" s="330"/>
      <c r="H23" s="96" t="s">
        <v>139</v>
      </c>
      <c r="I23" s="96" t="s">
        <v>140</v>
      </c>
      <c r="J23" s="1">
        <v>1</v>
      </c>
      <c r="K23" s="9">
        <v>40024</v>
      </c>
      <c r="L23" s="9">
        <v>40208</v>
      </c>
      <c r="M23" s="7">
        <f>(+L23-K23)/7</f>
        <v>26.285714285714285</v>
      </c>
      <c r="N23" s="134">
        <v>1</v>
      </c>
      <c r="O23" s="142">
        <f>IF(N23/J23&gt;1,1,+N23/J23)</f>
        <v>1</v>
      </c>
      <c r="P23" s="143">
        <f>+M23*O23</f>
        <v>26.285714285714285</v>
      </c>
      <c r="Q23" s="140">
        <f t="shared" si="1"/>
        <v>26.285714285714285</v>
      </c>
      <c r="R23" s="143">
        <f>IF($Q$9&gt;=L23,M23,0)</f>
        <v>0</v>
      </c>
      <c r="S23" s="2"/>
      <c r="T23" s="2"/>
      <c r="U23" s="64"/>
    </row>
    <row r="24" spans="1:21" ht="303.75" customHeight="1">
      <c r="A24" s="114" t="s">
        <v>142</v>
      </c>
      <c r="B24" s="102" t="s">
        <v>143</v>
      </c>
      <c r="C24" s="103" t="s">
        <v>677</v>
      </c>
      <c r="D24" s="104" t="s">
        <v>144</v>
      </c>
      <c r="E24" s="104" t="s">
        <v>145</v>
      </c>
      <c r="F24" s="105" t="s">
        <v>146</v>
      </c>
      <c r="G24" s="106" t="s">
        <v>608</v>
      </c>
      <c r="H24" s="105" t="s">
        <v>428</v>
      </c>
      <c r="I24" s="107" t="s">
        <v>429</v>
      </c>
      <c r="J24" s="133">
        <v>100</v>
      </c>
      <c r="K24" s="108">
        <v>40026</v>
      </c>
      <c r="L24" s="111">
        <v>40390</v>
      </c>
      <c r="M24" s="112">
        <f>(+L24-K24)/7</f>
        <v>52</v>
      </c>
      <c r="N24" s="135">
        <v>100</v>
      </c>
      <c r="O24" s="138">
        <f>IF(N24/J24&gt;1,1,+N24/J24)</f>
        <v>1</v>
      </c>
      <c r="P24" s="139">
        <f>+M24*O24</f>
        <v>52</v>
      </c>
      <c r="Q24" s="140">
        <f t="shared" si="1"/>
        <v>52</v>
      </c>
      <c r="R24" s="144">
        <f>IF($Q$9&gt;=L24,M24,0)</f>
        <v>0</v>
      </c>
      <c r="S24" s="137"/>
      <c r="T24" s="137"/>
      <c r="U24" s="64"/>
    </row>
    <row r="25" spans="1:21" ht="185.25" customHeight="1">
      <c r="A25" s="115" t="s">
        <v>234</v>
      </c>
      <c r="B25" s="8">
        <v>1101100</v>
      </c>
      <c r="C25" s="8" t="s">
        <v>437</v>
      </c>
      <c r="D25" s="8" t="s">
        <v>438</v>
      </c>
      <c r="E25" s="8" t="s">
        <v>439</v>
      </c>
      <c r="F25" s="4" t="s">
        <v>51</v>
      </c>
      <c r="G25" s="4" t="s">
        <v>3</v>
      </c>
      <c r="H25" s="4" t="s">
        <v>52</v>
      </c>
      <c r="I25" s="1" t="s">
        <v>60</v>
      </c>
      <c r="J25" s="1">
        <v>2</v>
      </c>
      <c r="K25" s="9">
        <v>40349</v>
      </c>
      <c r="L25" s="9">
        <v>40379</v>
      </c>
      <c r="M25" s="6">
        <f>(L25-K25)/7</f>
        <v>4.285714285714286</v>
      </c>
      <c r="N25" s="134">
        <v>2</v>
      </c>
      <c r="O25" s="138">
        <f aca="true" t="shared" si="2" ref="O25:O42">IF(N25/J25&gt;1,1,+N25/J25)</f>
        <v>1</v>
      </c>
      <c r="P25" s="139">
        <f aca="true" t="shared" si="3" ref="P25:P42">+M25*O25</f>
        <v>4.285714285714286</v>
      </c>
      <c r="Q25" s="140">
        <f t="shared" si="1"/>
        <v>4.285714285714286</v>
      </c>
      <c r="R25" s="145"/>
      <c r="S25" s="2"/>
      <c r="T25" s="2"/>
      <c r="U25" s="64"/>
    </row>
    <row r="26" spans="1:21" ht="147.75" customHeight="1">
      <c r="A26" s="240" t="s">
        <v>519</v>
      </c>
      <c r="B26" s="211">
        <v>1101001</v>
      </c>
      <c r="C26" s="211" t="s">
        <v>440</v>
      </c>
      <c r="D26" s="211" t="s">
        <v>441</v>
      </c>
      <c r="E26" s="211" t="s">
        <v>442</v>
      </c>
      <c r="F26" s="4" t="s">
        <v>47</v>
      </c>
      <c r="G26" s="4" t="s">
        <v>4</v>
      </c>
      <c r="H26" s="1" t="s">
        <v>54</v>
      </c>
      <c r="I26" s="1" t="s">
        <v>46</v>
      </c>
      <c r="J26" s="1">
        <v>2</v>
      </c>
      <c r="K26" s="9">
        <v>40330</v>
      </c>
      <c r="L26" s="9">
        <v>40389</v>
      </c>
      <c r="M26" s="6">
        <f aca="true" t="shared" si="4" ref="M26:M32">(L26-K26)/7</f>
        <v>8.428571428571429</v>
      </c>
      <c r="N26" s="134">
        <v>2</v>
      </c>
      <c r="O26" s="138">
        <f t="shared" si="2"/>
        <v>1</v>
      </c>
      <c r="P26" s="139">
        <f t="shared" si="3"/>
        <v>8.428571428571429</v>
      </c>
      <c r="Q26" s="140">
        <f t="shared" si="1"/>
        <v>8.428571428571429</v>
      </c>
      <c r="R26" s="145"/>
      <c r="S26" s="2"/>
      <c r="T26" s="2"/>
      <c r="U26" s="64"/>
    </row>
    <row r="27" spans="1:21" ht="156.75" customHeight="1">
      <c r="A27" s="240"/>
      <c r="B27" s="211"/>
      <c r="C27" s="211"/>
      <c r="D27" s="211"/>
      <c r="E27" s="211"/>
      <c r="F27" s="4" t="s">
        <v>45</v>
      </c>
      <c r="G27" s="4" t="s">
        <v>4</v>
      </c>
      <c r="H27" s="1" t="s">
        <v>48</v>
      </c>
      <c r="I27" s="1" t="s">
        <v>48</v>
      </c>
      <c r="J27" s="1">
        <v>132</v>
      </c>
      <c r="K27" s="9">
        <v>40330</v>
      </c>
      <c r="L27" s="9">
        <v>40389</v>
      </c>
      <c r="M27" s="6">
        <f t="shared" si="4"/>
        <v>8.428571428571429</v>
      </c>
      <c r="N27" s="134">
        <v>127</v>
      </c>
      <c r="O27" s="138">
        <f t="shared" si="2"/>
        <v>0.9621212121212122</v>
      </c>
      <c r="P27" s="139">
        <f t="shared" si="3"/>
        <v>8.10930735930736</v>
      </c>
      <c r="Q27" s="140">
        <f t="shared" si="1"/>
        <v>8.10930735930736</v>
      </c>
      <c r="R27" s="145"/>
      <c r="S27" s="2"/>
      <c r="T27" s="2"/>
      <c r="U27" s="64"/>
    </row>
    <row r="28" spans="1:21" ht="249.75" customHeight="1">
      <c r="A28" s="12" t="s">
        <v>520</v>
      </c>
      <c r="B28" s="8">
        <v>1101100</v>
      </c>
      <c r="C28" s="3" t="s">
        <v>443</v>
      </c>
      <c r="D28" s="3" t="s">
        <v>444</v>
      </c>
      <c r="E28" s="3" t="s">
        <v>445</v>
      </c>
      <c r="F28" s="4" t="s">
        <v>5</v>
      </c>
      <c r="G28" s="4" t="s">
        <v>6</v>
      </c>
      <c r="H28" s="1" t="s">
        <v>53</v>
      </c>
      <c r="I28" s="1" t="s">
        <v>46</v>
      </c>
      <c r="J28" s="1">
        <v>2</v>
      </c>
      <c r="K28" s="9">
        <v>40330</v>
      </c>
      <c r="L28" s="9">
        <v>40379</v>
      </c>
      <c r="M28" s="6">
        <f t="shared" si="4"/>
        <v>7</v>
      </c>
      <c r="N28" s="134">
        <v>2</v>
      </c>
      <c r="O28" s="138">
        <f t="shared" si="2"/>
        <v>1</v>
      </c>
      <c r="P28" s="139">
        <f t="shared" si="3"/>
        <v>7</v>
      </c>
      <c r="Q28" s="140">
        <f t="shared" si="1"/>
        <v>7</v>
      </c>
      <c r="R28" s="145"/>
      <c r="S28" s="2"/>
      <c r="T28" s="2"/>
      <c r="U28" s="64"/>
    </row>
    <row r="29" spans="1:21" ht="255" customHeight="1">
      <c r="A29" s="240" t="s">
        <v>521</v>
      </c>
      <c r="B29" s="211">
        <v>1101002</v>
      </c>
      <c r="C29" s="211" t="s">
        <v>446</v>
      </c>
      <c r="D29" s="211" t="s">
        <v>447</v>
      </c>
      <c r="E29" s="211" t="s">
        <v>448</v>
      </c>
      <c r="F29" s="4" t="s">
        <v>7</v>
      </c>
      <c r="G29" s="4" t="s">
        <v>8</v>
      </c>
      <c r="H29" s="1" t="s">
        <v>58</v>
      </c>
      <c r="I29" s="1" t="s">
        <v>59</v>
      </c>
      <c r="J29" s="1">
        <v>132</v>
      </c>
      <c r="K29" s="9">
        <v>40330</v>
      </c>
      <c r="L29" s="9">
        <v>40389</v>
      </c>
      <c r="M29" s="6">
        <f t="shared" si="4"/>
        <v>8.428571428571429</v>
      </c>
      <c r="N29" s="134">
        <v>127</v>
      </c>
      <c r="O29" s="138">
        <f t="shared" si="2"/>
        <v>0.9621212121212122</v>
      </c>
      <c r="P29" s="139">
        <f t="shared" si="3"/>
        <v>8.10930735930736</v>
      </c>
      <c r="Q29" s="140">
        <f t="shared" si="1"/>
        <v>8.10930735930736</v>
      </c>
      <c r="R29" s="145"/>
      <c r="S29" s="2"/>
      <c r="T29" s="2"/>
      <c r="U29" s="64"/>
    </row>
    <row r="30" spans="1:21" ht="164.25" customHeight="1">
      <c r="A30" s="240"/>
      <c r="B30" s="211"/>
      <c r="C30" s="211"/>
      <c r="D30" s="211"/>
      <c r="E30" s="211"/>
      <c r="F30" s="4" t="s">
        <v>9</v>
      </c>
      <c r="G30" s="4" t="s">
        <v>10</v>
      </c>
      <c r="H30" s="1" t="s">
        <v>49</v>
      </c>
      <c r="I30" s="1" t="s">
        <v>55</v>
      </c>
      <c r="J30" s="1">
        <v>7</v>
      </c>
      <c r="K30" s="9">
        <v>40330</v>
      </c>
      <c r="L30" s="10">
        <v>40527</v>
      </c>
      <c r="M30" s="6">
        <f t="shared" si="4"/>
        <v>28.142857142857142</v>
      </c>
      <c r="N30" s="134">
        <v>7</v>
      </c>
      <c r="O30" s="138">
        <f t="shared" si="2"/>
        <v>1</v>
      </c>
      <c r="P30" s="139">
        <f t="shared" si="3"/>
        <v>28.142857142857142</v>
      </c>
      <c r="Q30" s="140">
        <f t="shared" si="1"/>
        <v>28.142857142857142</v>
      </c>
      <c r="R30" s="145"/>
      <c r="S30" s="2"/>
      <c r="T30" s="2"/>
      <c r="U30" s="64"/>
    </row>
    <row r="31" spans="1:21" ht="273.75" customHeight="1">
      <c r="A31" s="12" t="s">
        <v>522</v>
      </c>
      <c r="B31" s="8">
        <v>1101001</v>
      </c>
      <c r="C31" s="3" t="s">
        <v>451</v>
      </c>
      <c r="D31" s="3" t="s">
        <v>449</v>
      </c>
      <c r="E31" s="3" t="s">
        <v>450</v>
      </c>
      <c r="F31" s="4" t="s">
        <v>11</v>
      </c>
      <c r="G31" s="4" t="s">
        <v>12</v>
      </c>
      <c r="H31" s="4" t="s">
        <v>56</v>
      </c>
      <c r="I31" s="4" t="s">
        <v>57</v>
      </c>
      <c r="J31" s="1">
        <v>2</v>
      </c>
      <c r="K31" s="9">
        <v>40349</v>
      </c>
      <c r="L31" s="9">
        <v>40379</v>
      </c>
      <c r="M31" s="6">
        <f t="shared" si="4"/>
        <v>4.285714285714286</v>
      </c>
      <c r="N31" s="134">
        <v>2</v>
      </c>
      <c r="O31" s="138">
        <f t="shared" si="2"/>
        <v>1</v>
      </c>
      <c r="P31" s="139">
        <f t="shared" si="3"/>
        <v>4.285714285714286</v>
      </c>
      <c r="Q31" s="140">
        <f t="shared" si="1"/>
        <v>4.285714285714286</v>
      </c>
      <c r="R31" s="145"/>
      <c r="S31" s="2"/>
      <c r="T31" s="2"/>
      <c r="U31" s="64"/>
    </row>
    <row r="32" spans="1:21" ht="140.25" customHeight="1">
      <c r="A32" s="12" t="s">
        <v>523</v>
      </c>
      <c r="B32" s="8">
        <v>1101100</v>
      </c>
      <c r="C32" s="3" t="s">
        <v>452</v>
      </c>
      <c r="D32" s="3" t="s">
        <v>159</v>
      </c>
      <c r="E32" s="3" t="s">
        <v>160</v>
      </c>
      <c r="F32" s="4" t="s">
        <v>679</v>
      </c>
      <c r="G32" s="4" t="s">
        <v>680</v>
      </c>
      <c r="H32" s="4" t="s">
        <v>61</v>
      </c>
      <c r="I32" s="4" t="s">
        <v>50</v>
      </c>
      <c r="J32" s="1">
        <v>2</v>
      </c>
      <c r="K32" s="9">
        <v>40349</v>
      </c>
      <c r="L32" s="9">
        <v>40379</v>
      </c>
      <c r="M32" s="6">
        <f t="shared" si="4"/>
        <v>4.285714285714286</v>
      </c>
      <c r="N32" s="134">
        <v>1</v>
      </c>
      <c r="O32" s="138">
        <f t="shared" si="2"/>
        <v>0.5</v>
      </c>
      <c r="P32" s="139">
        <f t="shared" si="3"/>
        <v>2.142857142857143</v>
      </c>
      <c r="Q32" s="140">
        <f t="shared" si="1"/>
        <v>2.142857142857143</v>
      </c>
      <c r="R32" s="145"/>
      <c r="S32" s="2"/>
      <c r="T32" s="2"/>
      <c r="U32" s="64"/>
    </row>
    <row r="33" spans="1:21" ht="217.5" customHeight="1">
      <c r="A33" s="221" t="s">
        <v>524</v>
      </c>
      <c r="B33" s="211">
        <v>1101100</v>
      </c>
      <c r="C33" s="211" t="s">
        <v>161</v>
      </c>
      <c r="D33" s="211" t="s">
        <v>162</v>
      </c>
      <c r="E33" s="211" t="s">
        <v>163</v>
      </c>
      <c r="F33" s="4" t="s">
        <v>62</v>
      </c>
      <c r="G33" s="214" t="s">
        <v>63</v>
      </c>
      <c r="H33" s="4" t="s">
        <v>64</v>
      </c>
      <c r="I33" s="1" t="s">
        <v>65</v>
      </c>
      <c r="J33" s="1">
        <v>1</v>
      </c>
      <c r="K33" s="9">
        <v>40389</v>
      </c>
      <c r="L33" s="9">
        <v>40573</v>
      </c>
      <c r="M33" s="6">
        <f aca="true" t="shared" si="5" ref="M33:M43">(+L33-K33)/7</f>
        <v>26.285714285714285</v>
      </c>
      <c r="N33" s="97">
        <v>1</v>
      </c>
      <c r="O33" s="138">
        <f t="shared" si="2"/>
        <v>1</v>
      </c>
      <c r="P33" s="139">
        <f t="shared" si="3"/>
        <v>26.285714285714285</v>
      </c>
      <c r="Q33" s="140">
        <f t="shared" si="1"/>
        <v>0</v>
      </c>
      <c r="R33" s="141"/>
      <c r="S33" s="2"/>
      <c r="T33" s="2"/>
      <c r="U33" s="64"/>
    </row>
    <row r="34" spans="1:21" ht="174.75" customHeight="1">
      <c r="A34" s="221"/>
      <c r="B34" s="211"/>
      <c r="C34" s="239"/>
      <c r="D34" s="239"/>
      <c r="E34" s="239"/>
      <c r="F34" s="4" t="s">
        <v>66</v>
      </c>
      <c r="G34" s="161"/>
      <c r="H34" s="4" t="s">
        <v>67</v>
      </c>
      <c r="I34" s="5" t="s">
        <v>68</v>
      </c>
      <c r="J34" s="5">
        <v>6</v>
      </c>
      <c r="K34" s="9">
        <v>40451</v>
      </c>
      <c r="L34" s="9">
        <v>40573</v>
      </c>
      <c r="M34" s="6">
        <f t="shared" si="5"/>
        <v>17.428571428571427</v>
      </c>
      <c r="N34" s="97">
        <v>1</v>
      </c>
      <c r="O34" s="138">
        <f t="shared" si="2"/>
        <v>0.16666666666666666</v>
      </c>
      <c r="P34" s="139">
        <f t="shared" si="3"/>
        <v>2.904761904761904</v>
      </c>
      <c r="Q34" s="140">
        <f t="shared" si="1"/>
        <v>0</v>
      </c>
      <c r="R34" s="141"/>
      <c r="S34" s="2"/>
      <c r="T34" s="2"/>
      <c r="U34" s="64"/>
    </row>
    <row r="35" spans="1:21" ht="215.25" customHeight="1">
      <c r="A35" s="221" t="s">
        <v>525</v>
      </c>
      <c r="B35" s="234">
        <v>2202001</v>
      </c>
      <c r="C35" s="236" t="s">
        <v>69</v>
      </c>
      <c r="D35" s="236" t="s">
        <v>164</v>
      </c>
      <c r="E35" s="236" t="s">
        <v>165</v>
      </c>
      <c r="F35" s="194" t="s">
        <v>115</v>
      </c>
      <c r="G35" s="238" t="s">
        <v>101</v>
      </c>
      <c r="H35" s="13" t="s">
        <v>395</v>
      </c>
      <c r="I35" s="14" t="s">
        <v>399</v>
      </c>
      <c r="J35" s="15">
        <v>1</v>
      </c>
      <c r="K35" s="16">
        <v>40391</v>
      </c>
      <c r="L35" s="16">
        <v>40543</v>
      </c>
      <c r="M35" s="17">
        <f t="shared" si="5"/>
        <v>21.714285714285715</v>
      </c>
      <c r="N35" s="97">
        <v>0.6</v>
      </c>
      <c r="O35" s="138">
        <f t="shared" si="2"/>
        <v>0.6</v>
      </c>
      <c r="P35" s="139">
        <f t="shared" si="3"/>
        <v>13.028571428571428</v>
      </c>
      <c r="Q35" s="140">
        <f t="shared" si="1"/>
        <v>0</v>
      </c>
      <c r="R35" s="141"/>
      <c r="S35" s="2"/>
      <c r="T35" s="2"/>
      <c r="U35" s="64"/>
    </row>
    <row r="36" spans="1:21" ht="224.25" customHeight="1">
      <c r="A36" s="233"/>
      <c r="B36" s="235"/>
      <c r="C36" s="237"/>
      <c r="D36" s="237"/>
      <c r="E36" s="237"/>
      <c r="F36" s="194"/>
      <c r="G36" s="238"/>
      <c r="H36" s="13" t="s">
        <v>398</v>
      </c>
      <c r="I36" s="14" t="s">
        <v>400</v>
      </c>
      <c r="J36" s="15">
        <v>1</v>
      </c>
      <c r="K36" s="16">
        <v>40391</v>
      </c>
      <c r="L36" s="16">
        <v>40574</v>
      </c>
      <c r="M36" s="17">
        <f t="shared" si="5"/>
        <v>26.142857142857142</v>
      </c>
      <c r="N36" s="97">
        <v>0.6</v>
      </c>
      <c r="O36" s="138">
        <f t="shared" si="2"/>
        <v>0.6</v>
      </c>
      <c r="P36" s="139">
        <f t="shared" si="3"/>
        <v>15.685714285714285</v>
      </c>
      <c r="Q36" s="140">
        <f t="shared" si="1"/>
        <v>0</v>
      </c>
      <c r="R36" s="141"/>
      <c r="S36" s="2"/>
      <c r="T36" s="2"/>
      <c r="U36" s="64"/>
    </row>
    <row r="37" spans="1:21" ht="229.5" customHeight="1">
      <c r="A37" s="233"/>
      <c r="B37" s="235"/>
      <c r="C37" s="237"/>
      <c r="D37" s="237"/>
      <c r="E37" s="237"/>
      <c r="F37" s="4" t="s">
        <v>99</v>
      </c>
      <c r="G37" s="13" t="s">
        <v>102</v>
      </c>
      <c r="H37" s="13" t="s">
        <v>397</v>
      </c>
      <c r="I37" s="14" t="s">
        <v>401</v>
      </c>
      <c r="J37" s="15">
        <v>1</v>
      </c>
      <c r="K37" s="16">
        <v>40452</v>
      </c>
      <c r="L37" s="16">
        <v>40602</v>
      </c>
      <c r="M37" s="17">
        <f t="shared" si="5"/>
        <v>21.428571428571427</v>
      </c>
      <c r="N37" s="97">
        <v>0.5</v>
      </c>
      <c r="O37" s="138">
        <f t="shared" si="2"/>
        <v>0.5</v>
      </c>
      <c r="P37" s="139">
        <f t="shared" si="3"/>
        <v>10.714285714285714</v>
      </c>
      <c r="Q37" s="140">
        <f t="shared" si="1"/>
        <v>0</v>
      </c>
      <c r="R37" s="141"/>
      <c r="S37" s="2"/>
      <c r="T37" s="2"/>
      <c r="U37" s="64"/>
    </row>
    <row r="38" spans="1:21" ht="147.75" customHeight="1">
      <c r="A38" s="233"/>
      <c r="B38" s="235"/>
      <c r="C38" s="237"/>
      <c r="D38" s="237"/>
      <c r="E38" s="237"/>
      <c r="F38" s="4" t="s">
        <v>100</v>
      </c>
      <c r="G38" s="13" t="s">
        <v>394</v>
      </c>
      <c r="H38" s="13" t="s">
        <v>396</v>
      </c>
      <c r="I38" s="14" t="s">
        <v>402</v>
      </c>
      <c r="J38" s="14">
        <v>2</v>
      </c>
      <c r="K38" s="16">
        <v>40603</v>
      </c>
      <c r="L38" s="16">
        <v>40816</v>
      </c>
      <c r="M38" s="17">
        <f t="shared" si="5"/>
        <v>30.428571428571427</v>
      </c>
      <c r="N38" s="97">
        <v>0</v>
      </c>
      <c r="O38" s="138">
        <f t="shared" si="2"/>
        <v>0</v>
      </c>
      <c r="P38" s="139">
        <f t="shared" si="3"/>
        <v>0</v>
      </c>
      <c r="Q38" s="140">
        <f t="shared" si="1"/>
        <v>0</v>
      </c>
      <c r="R38" s="141"/>
      <c r="S38" s="2"/>
      <c r="T38" s="2"/>
      <c r="U38" s="64"/>
    </row>
    <row r="39" spans="1:21" ht="230.25" customHeight="1">
      <c r="A39" s="223" t="s">
        <v>526</v>
      </c>
      <c r="B39" s="211">
        <v>2202001</v>
      </c>
      <c r="C39" s="237" t="s">
        <v>166</v>
      </c>
      <c r="D39" s="237" t="s">
        <v>167</v>
      </c>
      <c r="E39" s="237" t="s">
        <v>168</v>
      </c>
      <c r="F39" s="4" t="s">
        <v>403</v>
      </c>
      <c r="G39" s="273" t="s">
        <v>721</v>
      </c>
      <c r="H39" s="13" t="s">
        <v>722</v>
      </c>
      <c r="I39" s="1" t="s">
        <v>726</v>
      </c>
      <c r="J39" s="1">
        <v>2</v>
      </c>
      <c r="K39" s="10">
        <v>40422</v>
      </c>
      <c r="L39" s="10">
        <v>40543</v>
      </c>
      <c r="M39" s="6">
        <f t="shared" si="5"/>
        <v>17.285714285714285</v>
      </c>
      <c r="N39" s="97">
        <v>1</v>
      </c>
      <c r="O39" s="138">
        <f t="shared" si="2"/>
        <v>0.5</v>
      </c>
      <c r="P39" s="139">
        <f t="shared" si="3"/>
        <v>8.642857142857142</v>
      </c>
      <c r="Q39" s="140">
        <f t="shared" si="1"/>
        <v>0</v>
      </c>
      <c r="R39" s="70">
        <f aca="true" t="shared" si="6" ref="R39:R159">IF($S$11&gt;=L39,M39,0)</f>
        <v>0</v>
      </c>
      <c r="S39" s="113"/>
      <c r="T39" s="113"/>
      <c r="U39" s="71"/>
    </row>
    <row r="40" spans="1:21" ht="207.75" customHeight="1">
      <c r="A40" s="233"/>
      <c r="B40" s="235"/>
      <c r="C40" s="272"/>
      <c r="D40" s="272"/>
      <c r="E40" s="272"/>
      <c r="F40" s="4" t="s">
        <v>404</v>
      </c>
      <c r="G40" s="161"/>
      <c r="H40" s="13" t="s">
        <v>723</v>
      </c>
      <c r="I40" s="1" t="s">
        <v>727</v>
      </c>
      <c r="J40" s="1">
        <v>2</v>
      </c>
      <c r="K40" s="10">
        <v>40422</v>
      </c>
      <c r="L40" s="10">
        <v>40482</v>
      </c>
      <c r="M40" s="6">
        <f t="shared" si="5"/>
        <v>8.571428571428571</v>
      </c>
      <c r="N40" s="97">
        <v>1</v>
      </c>
      <c r="O40" s="138">
        <f t="shared" si="2"/>
        <v>0.5</v>
      </c>
      <c r="P40" s="139">
        <f t="shared" si="3"/>
        <v>4.285714285714286</v>
      </c>
      <c r="Q40" s="140">
        <f t="shared" si="1"/>
        <v>4.285714285714286</v>
      </c>
      <c r="R40" s="70">
        <f t="shared" si="6"/>
        <v>8.571428571428571</v>
      </c>
      <c r="S40" s="113"/>
      <c r="T40" s="113"/>
      <c r="U40" s="71"/>
    </row>
    <row r="41" spans="1:21" ht="146.25" customHeight="1">
      <c r="A41" s="233"/>
      <c r="B41" s="235"/>
      <c r="C41" s="272"/>
      <c r="D41" s="272"/>
      <c r="E41" s="272"/>
      <c r="F41" s="4" t="s">
        <v>405</v>
      </c>
      <c r="G41" s="161"/>
      <c r="H41" s="13" t="s">
        <v>724</v>
      </c>
      <c r="I41" s="1" t="s">
        <v>728</v>
      </c>
      <c r="J41" s="1">
        <v>1</v>
      </c>
      <c r="K41" s="10">
        <v>40422</v>
      </c>
      <c r="L41" s="10">
        <v>40634</v>
      </c>
      <c r="M41" s="6">
        <f t="shared" si="5"/>
        <v>30.285714285714285</v>
      </c>
      <c r="N41" s="97">
        <v>0.2</v>
      </c>
      <c r="O41" s="138">
        <f t="shared" si="2"/>
        <v>0.2</v>
      </c>
      <c r="P41" s="139">
        <f t="shared" si="3"/>
        <v>6.057142857142857</v>
      </c>
      <c r="Q41" s="70">
        <f aca="true" t="shared" si="7" ref="Q41:Q159">IF(L41&lt;=$S$11,P41,0)</f>
        <v>0</v>
      </c>
      <c r="R41" s="70">
        <f t="shared" si="6"/>
        <v>0</v>
      </c>
      <c r="S41" s="113"/>
      <c r="T41" s="113"/>
      <c r="U41" s="71"/>
    </row>
    <row r="42" spans="1:21" ht="251.25" customHeight="1">
      <c r="A42" s="233"/>
      <c r="B42" s="235"/>
      <c r="C42" s="272"/>
      <c r="D42" s="272"/>
      <c r="E42" s="272"/>
      <c r="F42" s="4" t="s">
        <v>647</v>
      </c>
      <c r="G42" s="161"/>
      <c r="H42" s="121" t="s">
        <v>287</v>
      </c>
      <c r="I42" s="1" t="s">
        <v>729</v>
      </c>
      <c r="J42" s="1">
        <v>1</v>
      </c>
      <c r="K42" s="10">
        <v>40422</v>
      </c>
      <c r="L42" s="10">
        <v>40634</v>
      </c>
      <c r="M42" s="6">
        <f t="shared" si="5"/>
        <v>30.285714285714285</v>
      </c>
      <c r="N42" s="97">
        <v>0.2</v>
      </c>
      <c r="O42" s="138">
        <f t="shared" si="2"/>
        <v>0.2</v>
      </c>
      <c r="P42" s="139">
        <f t="shared" si="3"/>
        <v>6.057142857142857</v>
      </c>
      <c r="Q42" s="70">
        <f t="shared" si="7"/>
        <v>0</v>
      </c>
      <c r="R42" s="70">
        <f t="shared" si="6"/>
        <v>0</v>
      </c>
      <c r="S42" s="113"/>
      <c r="T42" s="113"/>
      <c r="U42" s="71"/>
    </row>
    <row r="43" spans="1:21" ht="213.75">
      <c r="A43" s="233"/>
      <c r="B43" s="235">
        <v>2202001</v>
      </c>
      <c r="C43" s="272"/>
      <c r="D43" s="272"/>
      <c r="E43" s="272"/>
      <c r="F43" s="4" t="s">
        <v>290</v>
      </c>
      <c r="G43" s="161"/>
      <c r="H43" s="13" t="s">
        <v>289</v>
      </c>
      <c r="I43" s="1" t="s">
        <v>288</v>
      </c>
      <c r="J43" s="1">
        <v>1</v>
      </c>
      <c r="K43" s="10">
        <v>40422</v>
      </c>
      <c r="L43" s="10">
        <v>40543</v>
      </c>
      <c r="M43" s="1">
        <f t="shared" si="5"/>
        <v>17.285714285714285</v>
      </c>
      <c r="N43" s="97">
        <v>1</v>
      </c>
      <c r="O43" s="117">
        <f aca="true" t="shared" si="8" ref="O43:O159">IF(N43/J43&gt;1,1,+N43/J43)</f>
        <v>1</v>
      </c>
      <c r="P43" s="70">
        <f aca="true" t="shared" si="9" ref="P43:P132">+M43*O43</f>
        <v>17.285714285714285</v>
      </c>
      <c r="Q43" s="70">
        <f t="shared" si="7"/>
        <v>0</v>
      </c>
      <c r="R43" s="70">
        <f t="shared" si="6"/>
        <v>0</v>
      </c>
      <c r="S43" s="284"/>
      <c r="T43" s="284"/>
      <c r="U43" s="71"/>
    </row>
    <row r="44" spans="1:21" ht="123.75">
      <c r="A44" s="286" t="s">
        <v>527</v>
      </c>
      <c r="B44" s="211">
        <v>2202100</v>
      </c>
      <c r="C44" s="211" t="s">
        <v>169</v>
      </c>
      <c r="D44" s="285" t="s">
        <v>170</v>
      </c>
      <c r="E44" s="285" t="s">
        <v>648</v>
      </c>
      <c r="F44" s="4" t="s">
        <v>45</v>
      </c>
      <c r="G44" s="4" t="s">
        <v>8</v>
      </c>
      <c r="H44" s="1" t="s">
        <v>58</v>
      </c>
      <c r="I44" s="1" t="s">
        <v>59</v>
      </c>
      <c r="J44" s="1">
        <v>132</v>
      </c>
      <c r="K44" s="9">
        <v>40330</v>
      </c>
      <c r="L44" s="9">
        <v>40389</v>
      </c>
      <c r="M44" s="6">
        <f>(L44-K44)/7</f>
        <v>8.428571428571429</v>
      </c>
      <c r="N44" s="97">
        <v>127</v>
      </c>
      <c r="O44" s="117">
        <f t="shared" si="8"/>
        <v>0.9621212121212122</v>
      </c>
      <c r="P44" s="70">
        <f t="shared" si="9"/>
        <v>8.10930735930736</v>
      </c>
      <c r="Q44" s="70">
        <f t="shared" si="7"/>
        <v>8.10930735930736</v>
      </c>
      <c r="R44" s="70">
        <f t="shared" si="6"/>
        <v>8.428571428571429</v>
      </c>
      <c r="S44" s="284"/>
      <c r="T44" s="284"/>
      <c r="U44" s="71"/>
    </row>
    <row r="45" spans="1:21" ht="168.75">
      <c r="A45" s="286"/>
      <c r="B45" s="211"/>
      <c r="C45" s="211"/>
      <c r="D45" s="285"/>
      <c r="E45" s="285"/>
      <c r="F45" s="4" t="s">
        <v>9</v>
      </c>
      <c r="G45" s="4" t="s">
        <v>10</v>
      </c>
      <c r="H45" s="1" t="s">
        <v>49</v>
      </c>
      <c r="I45" s="1" t="s">
        <v>55</v>
      </c>
      <c r="J45" s="1">
        <v>7</v>
      </c>
      <c r="K45" s="9">
        <v>40330</v>
      </c>
      <c r="L45" s="10">
        <v>40527</v>
      </c>
      <c r="M45" s="6">
        <f>(L45-K45)/7</f>
        <v>28.142857142857142</v>
      </c>
      <c r="N45" s="97">
        <v>7</v>
      </c>
      <c r="O45" s="117">
        <f t="shared" si="8"/>
        <v>1</v>
      </c>
      <c r="P45" s="70">
        <f t="shared" si="9"/>
        <v>28.142857142857142</v>
      </c>
      <c r="Q45" s="70">
        <f t="shared" si="7"/>
        <v>28.142857142857142</v>
      </c>
      <c r="R45" s="70">
        <f t="shared" si="6"/>
        <v>28.142857142857142</v>
      </c>
      <c r="S45" s="284"/>
      <c r="T45" s="284"/>
      <c r="U45" s="71"/>
    </row>
    <row r="46" spans="1:21" ht="56.25">
      <c r="A46" s="223" t="s">
        <v>528</v>
      </c>
      <c r="B46" s="211">
        <v>2202100</v>
      </c>
      <c r="C46" s="211" t="s">
        <v>649</v>
      </c>
      <c r="D46" s="211" t="s">
        <v>650</v>
      </c>
      <c r="E46" s="211" t="s">
        <v>651</v>
      </c>
      <c r="F46" s="214" t="s">
        <v>292</v>
      </c>
      <c r="G46" s="214" t="s">
        <v>291</v>
      </c>
      <c r="H46" s="1" t="s">
        <v>293</v>
      </c>
      <c r="I46" s="1" t="s">
        <v>295</v>
      </c>
      <c r="J46" s="1">
        <v>1</v>
      </c>
      <c r="K46" s="9">
        <v>40391</v>
      </c>
      <c r="L46" s="10">
        <v>40543</v>
      </c>
      <c r="M46" s="6">
        <f>(L46-K46)/7</f>
        <v>21.714285714285715</v>
      </c>
      <c r="N46" s="97">
        <v>0.5</v>
      </c>
      <c r="O46" s="117">
        <f t="shared" si="8"/>
        <v>0.5</v>
      </c>
      <c r="P46" s="70">
        <f t="shared" si="9"/>
        <v>10.857142857142858</v>
      </c>
      <c r="Q46" s="70">
        <f t="shared" si="7"/>
        <v>0</v>
      </c>
      <c r="R46" s="70">
        <f t="shared" si="6"/>
        <v>0</v>
      </c>
      <c r="S46" s="284"/>
      <c r="T46" s="284"/>
      <c r="U46" s="71"/>
    </row>
    <row r="47" spans="1:21" ht="96" customHeight="1">
      <c r="A47" s="233"/>
      <c r="B47" s="176"/>
      <c r="C47" s="176"/>
      <c r="D47" s="176"/>
      <c r="E47" s="176"/>
      <c r="F47" s="294"/>
      <c r="G47" s="294"/>
      <c r="H47" s="1" t="s">
        <v>294</v>
      </c>
      <c r="I47" s="1" t="s">
        <v>296</v>
      </c>
      <c r="J47" s="1">
        <v>1</v>
      </c>
      <c r="K47" s="9">
        <v>40391</v>
      </c>
      <c r="L47" s="10">
        <v>40543</v>
      </c>
      <c r="M47" s="6">
        <f>(L47-K47)/7</f>
        <v>21.714285714285715</v>
      </c>
      <c r="N47" s="97">
        <v>0.5</v>
      </c>
      <c r="O47" s="117">
        <f t="shared" si="8"/>
        <v>0.5</v>
      </c>
      <c r="P47" s="70">
        <f t="shared" si="9"/>
        <v>10.857142857142858</v>
      </c>
      <c r="Q47" s="70">
        <f t="shared" si="7"/>
        <v>0</v>
      </c>
      <c r="R47" s="70">
        <f t="shared" si="6"/>
        <v>0</v>
      </c>
      <c r="S47" s="284"/>
      <c r="T47" s="284"/>
      <c r="U47" s="71"/>
    </row>
    <row r="48" spans="1:21" ht="112.5">
      <c r="A48" s="233"/>
      <c r="B48" s="176"/>
      <c r="C48" s="176"/>
      <c r="D48" s="176"/>
      <c r="E48" s="176"/>
      <c r="F48" s="294"/>
      <c r="G48" s="294"/>
      <c r="H48" s="1" t="s">
        <v>297</v>
      </c>
      <c r="I48" s="1" t="s">
        <v>725</v>
      </c>
      <c r="J48" s="1">
        <v>1</v>
      </c>
      <c r="K48" s="9">
        <v>40422</v>
      </c>
      <c r="L48" s="10">
        <v>40603</v>
      </c>
      <c r="M48" s="6">
        <f>(L48-K48)/7</f>
        <v>25.857142857142858</v>
      </c>
      <c r="N48" s="97">
        <v>0.7</v>
      </c>
      <c r="O48" s="117">
        <f t="shared" si="8"/>
        <v>0.7</v>
      </c>
      <c r="P48" s="70">
        <f t="shared" si="9"/>
        <v>18.099999999999998</v>
      </c>
      <c r="Q48" s="70">
        <f t="shared" si="7"/>
        <v>0</v>
      </c>
      <c r="R48" s="70">
        <f t="shared" si="6"/>
        <v>0</v>
      </c>
      <c r="S48" s="284"/>
      <c r="T48" s="284"/>
      <c r="U48" s="71"/>
    </row>
    <row r="49" spans="1:21" ht="191.25">
      <c r="A49" s="223" t="s">
        <v>529</v>
      </c>
      <c r="B49" s="211">
        <v>2202002</v>
      </c>
      <c r="C49" s="211" t="s">
        <v>652</v>
      </c>
      <c r="D49" s="211" t="s">
        <v>653</v>
      </c>
      <c r="E49" s="211" t="s">
        <v>654</v>
      </c>
      <c r="F49" s="295" t="s">
        <v>300</v>
      </c>
      <c r="G49" s="295" t="s">
        <v>285</v>
      </c>
      <c r="H49" s="13" t="s">
        <v>298</v>
      </c>
      <c r="I49" s="14" t="s">
        <v>728</v>
      </c>
      <c r="J49" s="15">
        <v>1</v>
      </c>
      <c r="K49" s="16">
        <v>40391</v>
      </c>
      <c r="L49" s="183">
        <v>40543</v>
      </c>
      <c r="M49" s="18">
        <f aca="true" t="shared" si="10" ref="M49:M88">(+L49-K49)/7</f>
        <v>21.714285714285715</v>
      </c>
      <c r="N49" s="97">
        <v>0</v>
      </c>
      <c r="O49" s="117">
        <f t="shared" si="8"/>
        <v>0</v>
      </c>
      <c r="P49" s="70">
        <f t="shared" si="9"/>
        <v>0</v>
      </c>
      <c r="Q49" s="70">
        <f t="shared" si="7"/>
        <v>0</v>
      </c>
      <c r="R49" s="70">
        <f t="shared" si="6"/>
        <v>0</v>
      </c>
      <c r="S49" s="284"/>
      <c r="T49" s="284"/>
      <c r="U49" s="71"/>
    </row>
    <row r="50" spans="1:21" ht="225">
      <c r="A50" s="233"/>
      <c r="B50" s="235"/>
      <c r="C50" s="235"/>
      <c r="D50" s="235"/>
      <c r="E50" s="235"/>
      <c r="F50" s="295"/>
      <c r="G50" s="272"/>
      <c r="H50" s="13" t="s">
        <v>299</v>
      </c>
      <c r="I50" s="14" t="s">
        <v>728</v>
      </c>
      <c r="J50" s="15">
        <v>1</v>
      </c>
      <c r="K50" s="16">
        <v>40391</v>
      </c>
      <c r="L50" s="183">
        <v>40482</v>
      </c>
      <c r="M50" s="18">
        <f t="shared" si="10"/>
        <v>13</v>
      </c>
      <c r="N50" s="97">
        <v>0</v>
      </c>
      <c r="O50" s="117">
        <f t="shared" si="8"/>
        <v>0</v>
      </c>
      <c r="P50" s="70">
        <f t="shared" si="9"/>
        <v>0</v>
      </c>
      <c r="Q50" s="70">
        <f t="shared" si="7"/>
        <v>0</v>
      </c>
      <c r="R50" s="70">
        <f t="shared" si="6"/>
        <v>13</v>
      </c>
      <c r="S50" s="284"/>
      <c r="T50" s="284"/>
      <c r="U50" s="71"/>
    </row>
    <row r="51" spans="1:21" ht="146.25">
      <c r="A51" s="233"/>
      <c r="B51" s="235"/>
      <c r="C51" s="235"/>
      <c r="D51" s="235"/>
      <c r="E51" s="235"/>
      <c r="F51" s="295"/>
      <c r="G51" s="272"/>
      <c r="H51" s="13" t="s">
        <v>286</v>
      </c>
      <c r="I51" s="14" t="s">
        <v>728</v>
      </c>
      <c r="J51" s="15">
        <v>1</v>
      </c>
      <c r="K51" s="16">
        <v>40483</v>
      </c>
      <c r="L51" s="16">
        <v>40543</v>
      </c>
      <c r="M51" s="18">
        <f t="shared" si="10"/>
        <v>8.571428571428571</v>
      </c>
      <c r="N51" s="97">
        <v>0</v>
      </c>
      <c r="O51" s="69">
        <f t="shared" si="8"/>
        <v>0</v>
      </c>
      <c r="P51" s="70">
        <f t="shared" si="9"/>
        <v>0</v>
      </c>
      <c r="Q51" s="70">
        <f t="shared" si="7"/>
        <v>0</v>
      </c>
      <c r="R51" s="70">
        <f t="shared" si="6"/>
        <v>0</v>
      </c>
      <c r="S51" s="284"/>
      <c r="T51" s="284"/>
      <c r="U51" s="71"/>
    </row>
    <row r="52" spans="1:21" ht="180">
      <c r="A52" s="233"/>
      <c r="B52" s="235"/>
      <c r="C52" s="235"/>
      <c r="D52" s="235"/>
      <c r="E52" s="235"/>
      <c r="F52" s="295"/>
      <c r="G52" s="272"/>
      <c r="H52" s="13" t="s">
        <v>431</v>
      </c>
      <c r="I52" s="14" t="s">
        <v>728</v>
      </c>
      <c r="J52" s="15">
        <v>1</v>
      </c>
      <c r="K52" s="16">
        <v>40391</v>
      </c>
      <c r="L52" s="16">
        <v>40512</v>
      </c>
      <c r="M52" s="18">
        <f t="shared" si="10"/>
        <v>17.285714285714285</v>
      </c>
      <c r="N52" s="97">
        <v>0.6</v>
      </c>
      <c r="O52" s="69">
        <f t="shared" si="8"/>
        <v>0.6</v>
      </c>
      <c r="P52" s="70">
        <f t="shared" si="9"/>
        <v>10.37142857142857</v>
      </c>
      <c r="Q52" s="70">
        <f t="shared" si="7"/>
        <v>10.37142857142857</v>
      </c>
      <c r="R52" s="70">
        <f t="shared" si="6"/>
        <v>17.285714285714285</v>
      </c>
      <c r="S52" s="284"/>
      <c r="T52" s="284"/>
      <c r="U52" s="71"/>
    </row>
    <row r="53" spans="1:21" ht="145.5" customHeight="1">
      <c r="A53" s="233"/>
      <c r="B53" s="235"/>
      <c r="C53" s="235"/>
      <c r="D53" s="235"/>
      <c r="E53" s="235"/>
      <c r="F53" s="295"/>
      <c r="G53" s="272"/>
      <c r="H53" s="13" t="s">
        <v>430</v>
      </c>
      <c r="I53" s="14" t="s">
        <v>728</v>
      </c>
      <c r="J53" s="15">
        <v>1</v>
      </c>
      <c r="K53" s="16">
        <v>40513</v>
      </c>
      <c r="L53" s="16">
        <v>40693</v>
      </c>
      <c r="M53" s="18">
        <f t="shared" si="10"/>
        <v>25.714285714285715</v>
      </c>
      <c r="N53" s="97">
        <v>0.6</v>
      </c>
      <c r="O53" s="69">
        <f t="shared" si="8"/>
        <v>0.6</v>
      </c>
      <c r="P53" s="70">
        <f t="shared" si="9"/>
        <v>15.428571428571429</v>
      </c>
      <c r="Q53" s="70">
        <f t="shared" si="7"/>
        <v>0</v>
      </c>
      <c r="R53" s="70">
        <f t="shared" si="6"/>
        <v>0</v>
      </c>
      <c r="S53" s="284"/>
      <c r="T53" s="284"/>
      <c r="U53" s="71"/>
    </row>
    <row r="54" spans="1:21" ht="236.25" customHeight="1">
      <c r="A54" s="223" t="s">
        <v>530</v>
      </c>
      <c r="B54" s="211">
        <v>1802100</v>
      </c>
      <c r="C54" s="211" t="s">
        <v>655</v>
      </c>
      <c r="D54" s="211" t="s">
        <v>656</v>
      </c>
      <c r="E54" s="211" t="s">
        <v>657</v>
      </c>
      <c r="F54" s="288" t="s">
        <v>730</v>
      </c>
      <c r="G54" s="291" t="s">
        <v>228</v>
      </c>
      <c r="H54" s="4" t="s">
        <v>229</v>
      </c>
      <c r="I54" s="1" t="s">
        <v>233</v>
      </c>
      <c r="J54" s="5">
        <v>2</v>
      </c>
      <c r="K54" s="10">
        <v>40328</v>
      </c>
      <c r="L54" s="10">
        <v>40512</v>
      </c>
      <c r="M54" s="7">
        <f t="shared" si="10"/>
        <v>26.285714285714285</v>
      </c>
      <c r="N54" s="116">
        <v>2</v>
      </c>
      <c r="O54" s="117">
        <f t="shared" si="8"/>
        <v>1</v>
      </c>
      <c r="P54" s="118">
        <f t="shared" si="9"/>
        <v>26.285714285714285</v>
      </c>
      <c r="Q54" s="118">
        <f t="shared" si="7"/>
        <v>26.285714285714285</v>
      </c>
      <c r="R54" s="118">
        <f t="shared" si="6"/>
        <v>26.285714285714285</v>
      </c>
      <c r="S54" s="284"/>
      <c r="T54" s="284"/>
      <c r="U54" s="71"/>
    </row>
    <row r="55" spans="1:21" ht="156.75" customHeight="1">
      <c r="A55" s="296"/>
      <c r="B55" s="287"/>
      <c r="C55" s="287"/>
      <c r="D55" s="287"/>
      <c r="E55" s="287"/>
      <c r="F55" s="289"/>
      <c r="G55" s="292"/>
      <c r="H55" s="4" t="s">
        <v>230</v>
      </c>
      <c r="I55" s="1" t="s">
        <v>232</v>
      </c>
      <c r="J55" s="5">
        <v>1</v>
      </c>
      <c r="K55" s="10">
        <v>40359</v>
      </c>
      <c r="L55" s="10">
        <v>40573</v>
      </c>
      <c r="M55" s="7">
        <f t="shared" si="10"/>
        <v>30.571428571428573</v>
      </c>
      <c r="N55" s="116">
        <v>1</v>
      </c>
      <c r="O55" s="117">
        <f t="shared" si="8"/>
        <v>1</v>
      </c>
      <c r="P55" s="70">
        <f t="shared" si="9"/>
        <v>30.571428571428573</v>
      </c>
      <c r="Q55" s="70">
        <f t="shared" si="7"/>
        <v>0</v>
      </c>
      <c r="R55" s="70">
        <f t="shared" si="6"/>
        <v>0</v>
      </c>
      <c r="S55" s="284"/>
      <c r="T55" s="284"/>
      <c r="U55" s="71"/>
    </row>
    <row r="56" spans="1:21" ht="258" customHeight="1">
      <c r="A56" s="296"/>
      <c r="B56" s="287"/>
      <c r="C56" s="287"/>
      <c r="D56" s="287"/>
      <c r="E56" s="287"/>
      <c r="F56" s="290"/>
      <c r="G56" s="293"/>
      <c r="H56" s="4" t="s">
        <v>231</v>
      </c>
      <c r="I56" s="1" t="s">
        <v>411</v>
      </c>
      <c r="J56" s="1">
        <v>2</v>
      </c>
      <c r="K56" s="10">
        <v>40359</v>
      </c>
      <c r="L56" s="10">
        <v>40512</v>
      </c>
      <c r="M56" s="7">
        <f t="shared" si="10"/>
        <v>21.857142857142858</v>
      </c>
      <c r="N56" s="116">
        <v>2</v>
      </c>
      <c r="O56" s="117">
        <f t="shared" si="8"/>
        <v>1</v>
      </c>
      <c r="P56" s="70">
        <f t="shared" si="9"/>
        <v>21.857142857142858</v>
      </c>
      <c r="Q56" s="70">
        <f t="shared" si="7"/>
        <v>21.857142857142858</v>
      </c>
      <c r="R56" s="118">
        <f t="shared" si="6"/>
        <v>21.857142857142858</v>
      </c>
      <c r="S56" s="284"/>
      <c r="T56" s="284"/>
      <c r="U56" s="71"/>
    </row>
    <row r="57" spans="1:21" ht="111.75" customHeight="1">
      <c r="A57" s="227" t="s">
        <v>531</v>
      </c>
      <c r="B57" s="229">
        <v>1803100</v>
      </c>
      <c r="C57" s="231" t="s">
        <v>340</v>
      </c>
      <c r="D57" s="224" t="s">
        <v>341</v>
      </c>
      <c r="E57" s="224" t="s">
        <v>342</v>
      </c>
      <c r="F57" s="192" t="s">
        <v>89</v>
      </c>
      <c r="G57" s="192" t="s">
        <v>731</v>
      </c>
      <c r="H57" s="192" t="s">
        <v>732</v>
      </c>
      <c r="I57" s="1" t="s">
        <v>733</v>
      </c>
      <c r="J57" s="1">
        <v>1</v>
      </c>
      <c r="K57" s="10">
        <v>40360</v>
      </c>
      <c r="L57" s="10">
        <v>40543</v>
      </c>
      <c r="M57" s="7">
        <f t="shared" si="10"/>
        <v>26.142857142857142</v>
      </c>
      <c r="N57" s="119">
        <v>1</v>
      </c>
      <c r="O57" s="117">
        <f t="shared" si="8"/>
        <v>1</v>
      </c>
      <c r="P57" s="118">
        <f t="shared" si="9"/>
        <v>26.142857142857142</v>
      </c>
      <c r="Q57" s="70">
        <f t="shared" si="7"/>
        <v>0</v>
      </c>
      <c r="R57" s="118">
        <f t="shared" si="6"/>
        <v>0</v>
      </c>
      <c r="S57" s="284"/>
      <c r="T57" s="284"/>
      <c r="U57" s="71"/>
    </row>
    <row r="58" spans="1:21" ht="259.5" customHeight="1">
      <c r="A58" s="228"/>
      <c r="B58" s="230"/>
      <c r="C58" s="232"/>
      <c r="D58" s="225"/>
      <c r="E58" s="225"/>
      <c r="F58" s="226"/>
      <c r="G58" s="225"/>
      <c r="H58" s="193"/>
      <c r="I58" s="1" t="s">
        <v>614</v>
      </c>
      <c r="J58" s="1">
        <v>1</v>
      </c>
      <c r="K58" s="10">
        <v>40360</v>
      </c>
      <c r="L58" s="10">
        <v>40543</v>
      </c>
      <c r="M58" s="6">
        <f t="shared" si="10"/>
        <v>26.142857142857142</v>
      </c>
      <c r="N58" s="116">
        <v>1</v>
      </c>
      <c r="O58" s="117">
        <f t="shared" si="8"/>
        <v>1</v>
      </c>
      <c r="P58" s="118">
        <f t="shared" si="9"/>
        <v>26.142857142857142</v>
      </c>
      <c r="Q58" s="118">
        <f t="shared" si="7"/>
        <v>0</v>
      </c>
      <c r="R58" s="118">
        <f t="shared" si="6"/>
        <v>0</v>
      </c>
      <c r="S58" s="284"/>
      <c r="T58" s="284"/>
      <c r="U58" s="71"/>
    </row>
    <row r="59" spans="1:21" ht="90">
      <c r="A59" s="223" t="s">
        <v>532</v>
      </c>
      <c r="B59" s="211">
        <v>1804002</v>
      </c>
      <c r="C59" s="191" t="s">
        <v>633</v>
      </c>
      <c r="D59" s="222" t="s">
        <v>634</v>
      </c>
      <c r="E59" s="222" t="s">
        <v>635</v>
      </c>
      <c r="F59" s="194" t="s">
        <v>734</v>
      </c>
      <c r="G59" s="194" t="s">
        <v>736</v>
      </c>
      <c r="H59" s="4" t="s">
        <v>737</v>
      </c>
      <c r="I59" s="1" t="s">
        <v>740</v>
      </c>
      <c r="J59" s="1">
        <v>1</v>
      </c>
      <c r="K59" s="10">
        <v>40360</v>
      </c>
      <c r="L59" s="10">
        <v>40482</v>
      </c>
      <c r="M59" s="6">
        <f t="shared" si="10"/>
        <v>17.428571428571427</v>
      </c>
      <c r="N59" s="116">
        <v>1</v>
      </c>
      <c r="O59" s="117">
        <f t="shared" si="8"/>
        <v>1</v>
      </c>
      <c r="P59" s="120">
        <f t="shared" si="9"/>
        <v>17.428571428571427</v>
      </c>
      <c r="Q59" s="70">
        <f t="shared" si="7"/>
        <v>17.428571428571427</v>
      </c>
      <c r="R59" s="70">
        <f t="shared" si="6"/>
        <v>17.428571428571427</v>
      </c>
      <c r="S59" s="284"/>
      <c r="T59" s="284"/>
      <c r="U59" s="71"/>
    </row>
    <row r="60" spans="1:21" ht="142.5" customHeight="1">
      <c r="A60" s="223"/>
      <c r="B60" s="211"/>
      <c r="C60" s="191"/>
      <c r="D60" s="222"/>
      <c r="E60" s="222"/>
      <c r="F60" s="194"/>
      <c r="G60" s="194"/>
      <c r="H60" s="4" t="s">
        <v>738</v>
      </c>
      <c r="I60" s="1" t="s">
        <v>147</v>
      </c>
      <c r="J60" s="1">
        <v>1</v>
      </c>
      <c r="K60" s="10">
        <f>+L59</f>
        <v>40482</v>
      </c>
      <c r="L60" s="10">
        <v>40482</v>
      </c>
      <c r="M60" s="6">
        <f t="shared" si="10"/>
        <v>0</v>
      </c>
      <c r="N60" s="116">
        <v>1</v>
      </c>
      <c r="O60" s="117">
        <f t="shared" si="8"/>
        <v>1</v>
      </c>
      <c r="P60" s="70">
        <f t="shared" si="9"/>
        <v>0</v>
      </c>
      <c r="Q60" s="70">
        <f t="shared" si="7"/>
        <v>0</v>
      </c>
      <c r="R60" s="70">
        <f t="shared" si="6"/>
        <v>0</v>
      </c>
      <c r="S60" s="284"/>
      <c r="T60" s="284"/>
      <c r="U60" s="71"/>
    </row>
    <row r="61" spans="1:21" ht="73.5" customHeight="1">
      <c r="A61" s="223"/>
      <c r="B61" s="211"/>
      <c r="C61" s="191"/>
      <c r="D61" s="222"/>
      <c r="E61" s="222"/>
      <c r="F61" s="194" t="s">
        <v>735</v>
      </c>
      <c r="G61" s="194"/>
      <c r="H61" s="4" t="s">
        <v>632</v>
      </c>
      <c r="I61" s="1" t="s">
        <v>148</v>
      </c>
      <c r="J61" s="1">
        <v>1</v>
      </c>
      <c r="K61" s="10">
        <f>+L60</f>
        <v>40482</v>
      </c>
      <c r="L61" s="10">
        <v>40512</v>
      </c>
      <c r="M61" s="6">
        <f t="shared" si="10"/>
        <v>4.285714285714286</v>
      </c>
      <c r="N61" s="116">
        <v>1</v>
      </c>
      <c r="O61" s="117">
        <f t="shared" si="8"/>
        <v>1</v>
      </c>
      <c r="P61" s="70">
        <f t="shared" si="9"/>
        <v>4.285714285714286</v>
      </c>
      <c r="Q61" s="70">
        <f t="shared" si="7"/>
        <v>4.285714285714286</v>
      </c>
      <c r="R61" s="70">
        <f t="shared" si="6"/>
        <v>4.285714285714286</v>
      </c>
      <c r="S61" s="284"/>
      <c r="T61" s="284"/>
      <c r="U61" s="71"/>
    </row>
    <row r="62" spans="1:21" ht="82.5" customHeight="1">
      <c r="A62" s="223"/>
      <c r="B62" s="211"/>
      <c r="C62" s="191"/>
      <c r="D62" s="222"/>
      <c r="E62" s="222"/>
      <c r="F62" s="194"/>
      <c r="G62" s="194"/>
      <c r="H62" s="4" t="s">
        <v>739</v>
      </c>
      <c r="I62" s="1" t="s">
        <v>148</v>
      </c>
      <c r="J62" s="1">
        <v>1</v>
      </c>
      <c r="K62" s="10">
        <f>+L61</f>
        <v>40512</v>
      </c>
      <c r="L62" s="10">
        <v>40543</v>
      </c>
      <c r="M62" s="6">
        <f t="shared" si="10"/>
        <v>4.428571428571429</v>
      </c>
      <c r="N62" s="116">
        <v>1</v>
      </c>
      <c r="O62" s="117">
        <f t="shared" si="8"/>
        <v>1</v>
      </c>
      <c r="P62" s="70">
        <f t="shared" si="9"/>
        <v>4.428571428571429</v>
      </c>
      <c r="Q62" s="70">
        <f t="shared" si="7"/>
        <v>0</v>
      </c>
      <c r="R62" s="70">
        <f t="shared" si="6"/>
        <v>0</v>
      </c>
      <c r="S62" s="284"/>
      <c r="T62" s="284"/>
      <c r="U62" s="71"/>
    </row>
    <row r="63" spans="1:21" ht="146.25">
      <c r="A63" s="221" t="s">
        <v>533</v>
      </c>
      <c r="B63" s="211">
        <v>1801002</v>
      </c>
      <c r="C63" s="191" t="s">
        <v>622</v>
      </c>
      <c r="D63" s="191" t="s">
        <v>623</v>
      </c>
      <c r="E63" s="191" t="s">
        <v>636</v>
      </c>
      <c r="F63" s="19" t="s">
        <v>624</v>
      </c>
      <c r="G63" s="194" t="s">
        <v>625</v>
      </c>
      <c r="H63" s="4" t="s">
        <v>626</v>
      </c>
      <c r="I63" s="1" t="s">
        <v>627</v>
      </c>
      <c r="J63" s="1">
        <v>1</v>
      </c>
      <c r="K63" s="9">
        <v>40389</v>
      </c>
      <c r="L63" s="9">
        <v>40573</v>
      </c>
      <c r="M63" s="6">
        <f t="shared" si="10"/>
        <v>26.285714285714285</v>
      </c>
      <c r="N63" s="116">
        <v>0</v>
      </c>
      <c r="O63" s="117">
        <f t="shared" si="8"/>
        <v>0</v>
      </c>
      <c r="P63" s="70">
        <f t="shared" si="9"/>
        <v>0</v>
      </c>
      <c r="Q63" s="70">
        <f t="shared" si="7"/>
        <v>0</v>
      </c>
      <c r="R63" s="70">
        <f t="shared" si="6"/>
        <v>0</v>
      </c>
      <c r="S63" s="284"/>
      <c r="T63" s="284"/>
      <c r="U63" s="71"/>
    </row>
    <row r="64" spans="1:21" ht="56.25">
      <c r="A64" s="221"/>
      <c r="B64" s="211"/>
      <c r="C64" s="191"/>
      <c r="D64" s="191"/>
      <c r="E64" s="191"/>
      <c r="F64" s="217" t="s">
        <v>628</v>
      </c>
      <c r="G64" s="194"/>
      <c r="H64" s="4" t="s">
        <v>615</v>
      </c>
      <c r="I64" s="1" t="s">
        <v>65</v>
      </c>
      <c r="J64" s="1">
        <v>1</v>
      </c>
      <c r="K64" s="9">
        <v>40389</v>
      </c>
      <c r="L64" s="9">
        <v>40542</v>
      </c>
      <c r="M64" s="6">
        <f t="shared" si="10"/>
        <v>21.857142857142858</v>
      </c>
      <c r="N64" s="116">
        <v>1</v>
      </c>
      <c r="O64" s="117">
        <f t="shared" si="8"/>
        <v>1</v>
      </c>
      <c r="P64" s="70">
        <f t="shared" si="9"/>
        <v>21.857142857142858</v>
      </c>
      <c r="Q64" s="70">
        <f t="shared" si="7"/>
        <v>21.857142857142858</v>
      </c>
      <c r="R64" s="70">
        <f t="shared" si="6"/>
        <v>21.857142857142858</v>
      </c>
      <c r="S64" s="284"/>
      <c r="T64" s="284"/>
      <c r="U64" s="71"/>
    </row>
    <row r="65" spans="1:21" ht="78.75">
      <c r="A65" s="221"/>
      <c r="B65" s="211"/>
      <c r="C65" s="191"/>
      <c r="D65" s="191"/>
      <c r="E65" s="191"/>
      <c r="F65" s="218"/>
      <c r="G65" s="194"/>
      <c r="H65" s="4" t="s">
        <v>616</v>
      </c>
      <c r="I65" s="1" t="s">
        <v>356</v>
      </c>
      <c r="J65" s="1">
        <v>1</v>
      </c>
      <c r="K65" s="9">
        <v>40420</v>
      </c>
      <c r="L65" s="9">
        <v>40542</v>
      </c>
      <c r="M65" s="6">
        <f t="shared" si="10"/>
        <v>17.428571428571427</v>
      </c>
      <c r="N65" s="116">
        <v>1</v>
      </c>
      <c r="O65" s="117">
        <f t="shared" si="8"/>
        <v>1</v>
      </c>
      <c r="P65" s="70">
        <f t="shared" si="9"/>
        <v>17.428571428571427</v>
      </c>
      <c r="Q65" s="70">
        <f t="shared" si="7"/>
        <v>17.428571428571427</v>
      </c>
      <c r="R65" s="70">
        <f t="shared" si="6"/>
        <v>17.428571428571427</v>
      </c>
      <c r="S65" s="284"/>
      <c r="T65" s="284"/>
      <c r="U65" s="71"/>
    </row>
    <row r="66" spans="1:21" ht="56.25">
      <c r="A66" s="221"/>
      <c r="B66" s="211"/>
      <c r="C66" s="191"/>
      <c r="D66" s="191"/>
      <c r="E66" s="191"/>
      <c r="F66" s="155"/>
      <c r="G66" s="194"/>
      <c r="H66" s="4" t="s">
        <v>617</v>
      </c>
      <c r="I66" s="1" t="s">
        <v>618</v>
      </c>
      <c r="J66" s="1">
        <v>1</v>
      </c>
      <c r="K66" s="9">
        <v>40466</v>
      </c>
      <c r="L66" s="9">
        <v>40573</v>
      </c>
      <c r="M66" s="6">
        <f t="shared" si="10"/>
        <v>15.285714285714286</v>
      </c>
      <c r="N66" s="116">
        <v>1</v>
      </c>
      <c r="O66" s="69">
        <f t="shared" si="8"/>
        <v>1</v>
      </c>
      <c r="P66" s="70">
        <f t="shared" si="9"/>
        <v>15.285714285714286</v>
      </c>
      <c r="Q66" s="70">
        <f t="shared" si="7"/>
        <v>0</v>
      </c>
      <c r="R66" s="70">
        <f t="shared" si="6"/>
        <v>0</v>
      </c>
      <c r="S66" s="284"/>
      <c r="T66" s="284"/>
      <c r="U66" s="71"/>
    </row>
    <row r="67" spans="1:21" ht="45">
      <c r="A67" s="221"/>
      <c r="B67" s="211"/>
      <c r="C67" s="191"/>
      <c r="D67" s="191"/>
      <c r="E67" s="191"/>
      <c r="F67" s="192" t="s">
        <v>629</v>
      </c>
      <c r="G67" s="194"/>
      <c r="H67" s="4" t="s">
        <v>619</v>
      </c>
      <c r="I67" s="1" t="s">
        <v>65</v>
      </c>
      <c r="J67" s="1">
        <v>1</v>
      </c>
      <c r="K67" s="9">
        <v>40389</v>
      </c>
      <c r="L67" s="9">
        <v>40754</v>
      </c>
      <c r="M67" s="6">
        <f t="shared" si="10"/>
        <v>52.142857142857146</v>
      </c>
      <c r="N67" s="116">
        <v>1</v>
      </c>
      <c r="O67" s="69">
        <f t="shared" si="8"/>
        <v>1</v>
      </c>
      <c r="P67" s="70">
        <f t="shared" si="9"/>
        <v>52.142857142857146</v>
      </c>
      <c r="Q67" s="70">
        <f t="shared" si="7"/>
        <v>0</v>
      </c>
      <c r="R67" s="70">
        <f t="shared" si="6"/>
        <v>0</v>
      </c>
      <c r="S67" s="284"/>
      <c r="T67" s="284"/>
      <c r="U67" s="71"/>
    </row>
    <row r="68" spans="1:21" ht="180">
      <c r="A68" s="221"/>
      <c r="B68" s="211"/>
      <c r="C68" s="191"/>
      <c r="D68" s="191"/>
      <c r="E68" s="191"/>
      <c r="F68" s="219"/>
      <c r="G68" s="194"/>
      <c r="H68" s="4" t="s">
        <v>630</v>
      </c>
      <c r="I68" s="1" t="s">
        <v>627</v>
      </c>
      <c r="J68" s="5">
        <v>1</v>
      </c>
      <c r="K68" s="9">
        <v>40389</v>
      </c>
      <c r="L68" s="9">
        <v>40573</v>
      </c>
      <c r="M68" s="6">
        <f t="shared" si="10"/>
        <v>26.285714285714285</v>
      </c>
      <c r="N68" s="116">
        <v>0</v>
      </c>
      <c r="O68" s="117">
        <f t="shared" si="8"/>
        <v>0</v>
      </c>
      <c r="P68" s="70">
        <f t="shared" si="9"/>
        <v>0</v>
      </c>
      <c r="Q68" s="70">
        <f t="shared" si="7"/>
        <v>0</v>
      </c>
      <c r="R68" s="70">
        <f t="shared" si="6"/>
        <v>0</v>
      </c>
      <c r="S68" s="284"/>
      <c r="T68" s="284"/>
      <c r="U68" s="71"/>
    </row>
    <row r="69" spans="1:21" ht="112.5">
      <c r="A69" s="221"/>
      <c r="B69" s="211"/>
      <c r="C69" s="191"/>
      <c r="D69" s="191"/>
      <c r="E69" s="191"/>
      <c r="F69" s="220"/>
      <c r="G69" s="194"/>
      <c r="H69" s="4" t="s">
        <v>620</v>
      </c>
      <c r="I69" s="5" t="s">
        <v>68</v>
      </c>
      <c r="J69" s="5">
        <v>1</v>
      </c>
      <c r="K69" s="9">
        <v>40451</v>
      </c>
      <c r="L69" s="9">
        <v>40542</v>
      </c>
      <c r="M69" s="6">
        <f t="shared" si="10"/>
        <v>13</v>
      </c>
      <c r="N69" s="116">
        <v>1</v>
      </c>
      <c r="O69" s="117">
        <f t="shared" si="8"/>
        <v>1</v>
      </c>
      <c r="P69" s="70">
        <f t="shared" si="9"/>
        <v>13</v>
      </c>
      <c r="Q69" s="70">
        <f t="shared" si="7"/>
        <v>13</v>
      </c>
      <c r="R69" s="70">
        <f t="shared" si="6"/>
        <v>13</v>
      </c>
      <c r="S69" s="284"/>
      <c r="T69" s="284"/>
      <c r="U69" s="71"/>
    </row>
    <row r="70" spans="1:21" ht="101.25">
      <c r="A70" s="221"/>
      <c r="B70" s="211"/>
      <c r="C70" s="191"/>
      <c r="D70" s="191"/>
      <c r="E70" s="191"/>
      <c r="F70" s="4" t="s">
        <v>631</v>
      </c>
      <c r="G70" s="194"/>
      <c r="H70" s="46" t="s">
        <v>621</v>
      </c>
      <c r="I70" s="5" t="s">
        <v>148</v>
      </c>
      <c r="J70" s="5">
        <v>1</v>
      </c>
      <c r="K70" s="9">
        <v>40451</v>
      </c>
      <c r="L70" s="9">
        <v>40542</v>
      </c>
      <c r="M70" s="6">
        <f t="shared" si="10"/>
        <v>13</v>
      </c>
      <c r="N70" s="116">
        <v>1</v>
      </c>
      <c r="O70" s="117">
        <f t="shared" si="8"/>
        <v>1</v>
      </c>
      <c r="P70" s="70">
        <f t="shared" si="9"/>
        <v>13</v>
      </c>
      <c r="Q70" s="70">
        <f t="shared" si="7"/>
        <v>13</v>
      </c>
      <c r="R70" s="70">
        <f t="shared" si="6"/>
        <v>13</v>
      </c>
      <c r="S70" s="284"/>
      <c r="T70" s="284"/>
      <c r="U70" s="71"/>
    </row>
    <row r="71" spans="1:21" ht="193.5" customHeight="1">
      <c r="A71" s="215" t="s">
        <v>534</v>
      </c>
      <c r="B71" s="216">
        <v>1801002</v>
      </c>
      <c r="C71" s="162" t="s">
        <v>637</v>
      </c>
      <c r="D71" s="162" t="s">
        <v>157</v>
      </c>
      <c r="E71" s="162" t="s">
        <v>158</v>
      </c>
      <c r="F71" s="4" t="s">
        <v>658</v>
      </c>
      <c r="G71" s="214" t="s">
        <v>214</v>
      </c>
      <c r="H71" s="4" t="s">
        <v>215</v>
      </c>
      <c r="I71" s="1" t="s">
        <v>216</v>
      </c>
      <c r="J71" s="1">
        <v>1</v>
      </c>
      <c r="K71" s="10">
        <v>40360</v>
      </c>
      <c r="L71" s="10">
        <v>40421</v>
      </c>
      <c r="M71" s="6">
        <f t="shared" si="10"/>
        <v>8.714285714285714</v>
      </c>
      <c r="N71" s="116">
        <v>1</v>
      </c>
      <c r="O71" s="117">
        <f t="shared" si="8"/>
        <v>1</v>
      </c>
      <c r="P71" s="70">
        <f t="shared" si="9"/>
        <v>8.714285714285714</v>
      </c>
      <c r="Q71" s="70">
        <f t="shared" si="7"/>
        <v>8.714285714285714</v>
      </c>
      <c r="R71" s="70">
        <f t="shared" si="6"/>
        <v>8.714285714285714</v>
      </c>
      <c r="S71" s="284"/>
      <c r="T71" s="284"/>
      <c r="U71" s="71"/>
    </row>
    <row r="72" spans="1:21" ht="96" customHeight="1">
      <c r="A72" s="215"/>
      <c r="B72" s="216"/>
      <c r="C72" s="162"/>
      <c r="D72" s="162"/>
      <c r="E72" s="162"/>
      <c r="F72" s="4" t="s">
        <v>217</v>
      </c>
      <c r="G72" s="214"/>
      <c r="H72" s="4" t="s">
        <v>218</v>
      </c>
      <c r="I72" s="4" t="s">
        <v>219</v>
      </c>
      <c r="J72" s="1">
        <v>1</v>
      </c>
      <c r="K72" s="10">
        <v>40360</v>
      </c>
      <c r="L72" s="10">
        <v>40421</v>
      </c>
      <c r="M72" s="6">
        <f t="shared" si="10"/>
        <v>8.714285714285714</v>
      </c>
      <c r="N72" s="116">
        <v>1</v>
      </c>
      <c r="O72" s="117">
        <f t="shared" si="8"/>
        <v>1</v>
      </c>
      <c r="P72" s="70">
        <f t="shared" si="9"/>
        <v>8.714285714285714</v>
      </c>
      <c r="Q72" s="70">
        <f t="shared" si="7"/>
        <v>8.714285714285714</v>
      </c>
      <c r="R72" s="70">
        <f t="shared" si="6"/>
        <v>8.714285714285714</v>
      </c>
      <c r="S72" s="284"/>
      <c r="T72" s="284"/>
      <c r="U72" s="71"/>
    </row>
    <row r="73" spans="1:21" ht="62.25" customHeight="1">
      <c r="A73" s="215"/>
      <c r="B73" s="216"/>
      <c r="C73" s="162"/>
      <c r="D73" s="162"/>
      <c r="E73" s="162"/>
      <c r="F73" s="192" t="s">
        <v>220</v>
      </c>
      <c r="G73" s="214"/>
      <c r="H73" s="4" t="s">
        <v>221</v>
      </c>
      <c r="I73" s="4" t="s">
        <v>222</v>
      </c>
      <c r="J73" s="1">
        <v>1</v>
      </c>
      <c r="K73" s="10">
        <v>40360</v>
      </c>
      <c r="L73" s="10">
        <v>40543</v>
      </c>
      <c r="M73" s="6">
        <f>(+L73-K73)/7</f>
        <v>26.142857142857142</v>
      </c>
      <c r="N73" s="116">
        <v>1</v>
      </c>
      <c r="O73" s="117">
        <f t="shared" si="8"/>
        <v>1</v>
      </c>
      <c r="P73" s="70">
        <f t="shared" si="9"/>
        <v>26.142857142857142</v>
      </c>
      <c r="Q73" s="70">
        <f t="shared" si="7"/>
        <v>0</v>
      </c>
      <c r="R73" s="70">
        <f t="shared" si="6"/>
        <v>0</v>
      </c>
      <c r="S73" s="284"/>
      <c r="T73" s="284"/>
      <c r="U73" s="71"/>
    </row>
    <row r="74" spans="1:21" ht="82.5" customHeight="1">
      <c r="A74" s="215"/>
      <c r="B74" s="216"/>
      <c r="C74" s="162"/>
      <c r="D74" s="162"/>
      <c r="E74" s="162"/>
      <c r="F74" s="193"/>
      <c r="G74" s="214"/>
      <c r="H74" s="4" t="s">
        <v>84</v>
      </c>
      <c r="I74" s="4" t="s">
        <v>85</v>
      </c>
      <c r="J74" s="1">
        <v>100</v>
      </c>
      <c r="K74" s="10">
        <v>40360</v>
      </c>
      <c r="L74" s="10">
        <v>40543</v>
      </c>
      <c r="M74" s="6">
        <f t="shared" si="10"/>
        <v>26.142857142857142</v>
      </c>
      <c r="N74" s="116">
        <v>50</v>
      </c>
      <c r="O74" s="117">
        <f t="shared" si="8"/>
        <v>0.5</v>
      </c>
      <c r="P74" s="70">
        <f t="shared" si="9"/>
        <v>13.071428571428571</v>
      </c>
      <c r="Q74" s="70">
        <f t="shared" si="7"/>
        <v>0</v>
      </c>
      <c r="R74" s="70">
        <f t="shared" si="6"/>
        <v>0</v>
      </c>
      <c r="S74" s="284"/>
      <c r="T74" s="284"/>
      <c r="U74" s="71"/>
    </row>
    <row r="75" spans="1:21" ht="162" customHeight="1">
      <c r="A75" s="215" t="s">
        <v>535</v>
      </c>
      <c r="B75" s="216">
        <v>1801100</v>
      </c>
      <c r="C75" s="162" t="s">
        <v>0</v>
      </c>
      <c r="D75" s="162" t="s">
        <v>1</v>
      </c>
      <c r="E75" s="162" t="s">
        <v>2</v>
      </c>
      <c r="F75" s="214" t="s">
        <v>223</v>
      </c>
      <c r="G75" s="214" t="s">
        <v>224</v>
      </c>
      <c r="H75" s="4" t="s">
        <v>225</v>
      </c>
      <c r="I75" s="1" t="s">
        <v>216</v>
      </c>
      <c r="J75" s="5">
        <v>1</v>
      </c>
      <c r="K75" s="10">
        <v>40360</v>
      </c>
      <c r="L75" s="10">
        <v>40543</v>
      </c>
      <c r="M75" s="6">
        <f t="shared" si="10"/>
        <v>26.142857142857142</v>
      </c>
      <c r="N75" s="116">
        <v>1</v>
      </c>
      <c r="O75" s="117">
        <f t="shared" si="8"/>
        <v>1</v>
      </c>
      <c r="P75" s="70">
        <f t="shared" si="9"/>
        <v>26.142857142857142</v>
      </c>
      <c r="Q75" s="70">
        <f t="shared" si="7"/>
        <v>0</v>
      </c>
      <c r="R75" s="70">
        <f t="shared" si="6"/>
        <v>0</v>
      </c>
      <c r="S75" s="284"/>
      <c r="T75" s="284"/>
      <c r="U75" s="71"/>
    </row>
    <row r="76" spans="1:21" ht="129.75" customHeight="1">
      <c r="A76" s="215"/>
      <c r="B76" s="216"/>
      <c r="C76" s="162"/>
      <c r="D76" s="162"/>
      <c r="E76" s="162"/>
      <c r="F76" s="214"/>
      <c r="G76" s="214"/>
      <c r="H76" s="4" t="s">
        <v>226</v>
      </c>
      <c r="I76" s="1" t="s">
        <v>227</v>
      </c>
      <c r="J76" s="5">
        <v>1</v>
      </c>
      <c r="K76" s="10">
        <v>40360</v>
      </c>
      <c r="L76" s="10">
        <v>40543</v>
      </c>
      <c r="M76" s="6">
        <f>(+L76-K76)/7</f>
        <v>26.142857142857142</v>
      </c>
      <c r="N76" s="116">
        <v>1</v>
      </c>
      <c r="O76" s="117">
        <f t="shared" si="8"/>
        <v>1</v>
      </c>
      <c r="P76" s="70">
        <f t="shared" si="9"/>
        <v>26.142857142857142</v>
      </c>
      <c r="Q76" s="70">
        <f t="shared" si="7"/>
        <v>0</v>
      </c>
      <c r="R76" s="70">
        <f t="shared" si="6"/>
        <v>0</v>
      </c>
      <c r="S76" s="284"/>
      <c r="T76" s="284"/>
      <c r="U76" s="71"/>
    </row>
    <row r="77" spans="1:21" ht="255.75" customHeight="1">
      <c r="A77" s="171" t="s">
        <v>536</v>
      </c>
      <c r="B77" s="159">
        <v>1101002</v>
      </c>
      <c r="C77" s="159" t="s">
        <v>388</v>
      </c>
      <c r="D77" s="159" t="s">
        <v>389</v>
      </c>
      <c r="E77" s="159" t="s">
        <v>390</v>
      </c>
      <c r="F77" s="160" t="s">
        <v>391</v>
      </c>
      <c r="G77" s="160" t="s">
        <v>392</v>
      </c>
      <c r="H77" s="50" t="s">
        <v>393</v>
      </c>
      <c r="I77" s="50" t="s">
        <v>86</v>
      </c>
      <c r="J77" s="30">
        <v>6</v>
      </c>
      <c r="K77" s="27">
        <v>40360</v>
      </c>
      <c r="L77" s="27">
        <v>40513</v>
      </c>
      <c r="M77" s="49">
        <f t="shared" si="10"/>
        <v>21.857142857142858</v>
      </c>
      <c r="N77" s="116">
        <v>6</v>
      </c>
      <c r="O77" s="117">
        <f t="shared" si="8"/>
        <v>1</v>
      </c>
      <c r="P77" s="118">
        <f t="shared" si="9"/>
        <v>21.857142857142858</v>
      </c>
      <c r="Q77" s="70">
        <f t="shared" si="7"/>
        <v>21.857142857142858</v>
      </c>
      <c r="R77" s="70">
        <f t="shared" si="6"/>
        <v>21.857142857142858</v>
      </c>
      <c r="S77" s="284"/>
      <c r="T77" s="284"/>
      <c r="U77" s="71"/>
    </row>
    <row r="78" spans="1:21" ht="263.25" customHeight="1">
      <c r="A78" s="171"/>
      <c r="B78" s="159"/>
      <c r="C78" s="159"/>
      <c r="D78" s="159"/>
      <c r="E78" s="159"/>
      <c r="F78" s="161"/>
      <c r="G78" s="161"/>
      <c r="H78" s="24" t="s">
        <v>87</v>
      </c>
      <c r="I78" s="24" t="s">
        <v>88</v>
      </c>
      <c r="J78" s="30">
        <v>2</v>
      </c>
      <c r="K78" s="27">
        <v>40360</v>
      </c>
      <c r="L78" s="27">
        <v>40513</v>
      </c>
      <c r="M78" s="49">
        <f t="shared" si="10"/>
        <v>21.857142857142858</v>
      </c>
      <c r="N78" s="116">
        <v>2</v>
      </c>
      <c r="O78" s="117">
        <f t="shared" si="8"/>
        <v>1</v>
      </c>
      <c r="P78" s="118">
        <f t="shared" si="9"/>
        <v>21.857142857142858</v>
      </c>
      <c r="Q78" s="70">
        <f t="shared" si="7"/>
        <v>21.857142857142858</v>
      </c>
      <c r="R78" s="70">
        <f t="shared" si="6"/>
        <v>21.857142857142858</v>
      </c>
      <c r="S78" s="284"/>
      <c r="T78" s="284"/>
      <c r="U78" s="71"/>
    </row>
    <row r="79" spans="1:21" ht="409.5">
      <c r="A79" s="28" t="s">
        <v>537</v>
      </c>
      <c r="B79" s="29">
        <v>1501006</v>
      </c>
      <c r="C79" s="23" t="s">
        <v>116</v>
      </c>
      <c r="D79" s="23" t="s">
        <v>117</v>
      </c>
      <c r="E79" s="23" t="s">
        <v>118</v>
      </c>
      <c r="F79" s="30" t="s">
        <v>252</v>
      </c>
      <c r="G79" s="30" t="s">
        <v>119</v>
      </c>
      <c r="H79" s="30" t="s">
        <v>120</v>
      </c>
      <c r="I79" s="30" t="s">
        <v>253</v>
      </c>
      <c r="J79" s="30">
        <v>5</v>
      </c>
      <c r="K79" s="51">
        <v>40360</v>
      </c>
      <c r="L79" s="51">
        <v>40513</v>
      </c>
      <c r="M79" s="52">
        <f t="shared" si="10"/>
        <v>21.857142857142858</v>
      </c>
      <c r="N79" s="116">
        <v>5</v>
      </c>
      <c r="O79" s="117">
        <f t="shared" si="8"/>
        <v>1</v>
      </c>
      <c r="P79" s="70">
        <f t="shared" si="9"/>
        <v>21.857142857142858</v>
      </c>
      <c r="Q79" s="70">
        <f t="shared" si="7"/>
        <v>21.857142857142858</v>
      </c>
      <c r="R79" s="70">
        <f t="shared" si="6"/>
        <v>21.857142857142858</v>
      </c>
      <c r="S79" s="284"/>
      <c r="T79" s="284"/>
      <c r="U79" s="71"/>
    </row>
    <row r="80" spans="1:21" ht="102">
      <c r="A80" s="171" t="s">
        <v>538</v>
      </c>
      <c r="B80" s="159">
        <v>1903007</v>
      </c>
      <c r="C80" s="177" t="s">
        <v>323</v>
      </c>
      <c r="D80" s="177" t="s">
        <v>324</v>
      </c>
      <c r="E80" s="177" t="s">
        <v>325</v>
      </c>
      <c r="F80" s="164" t="s">
        <v>254</v>
      </c>
      <c r="G80" s="165" t="s">
        <v>326</v>
      </c>
      <c r="H80" s="53" t="s">
        <v>327</v>
      </c>
      <c r="I80" s="21" t="s">
        <v>255</v>
      </c>
      <c r="J80" s="25">
        <v>6</v>
      </c>
      <c r="K80" s="27">
        <v>40339</v>
      </c>
      <c r="L80" s="27">
        <v>40528</v>
      </c>
      <c r="M80" s="49">
        <f t="shared" si="10"/>
        <v>27</v>
      </c>
      <c r="N80" s="116">
        <v>6</v>
      </c>
      <c r="O80" s="117">
        <f t="shared" si="8"/>
        <v>1</v>
      </c>
      <c r="P80" s="70">
        <f t="shared" si="9"/>
        <v>27</v>
      </c>
      <c r="Q80" s="70">
        <f t="shared" si="7"/>
        <v>27</v>
      </c>
      <c r="R80" s="70">
        <f t="shared" si="6"/>
        <v>27</v>
      </c>
      <c r="S80" s="284"/>
      <c r="T80" s="284"/>
      <c r="U80" s="71"/>
    </row>
    <row r="81" spans="1:21" ht="250.5" customHeight="1">
      <c r="A81" s="171"/>
      <c r="B81" s="159"/>
      <c r="C81" s="177"/>
      <c r="D81" s="177"/>
      <c r="E81" s="177"/>
      <c r="F81" s="165"/>
      <c r="G81" s="165"/>
      <c r="H81" s="22" t="s">
        <v>328</v>
      </c>
      <c r="I81" s="24" t="s">
        <v>256</v>
      </c>
      <c r="J81" s="25">
        <v>6</v>
      </c>
      <c r="K81" s="27">
        <v>40339</v>
      </c>
      <c r="L81" s="27">
        <v>40529</v>
      </c>
      <c r="M81" s="49">
        <f t="shared" si="10"/>
        <v>27.142857142857142</v>
      </c>
      <c r="N81" s="116">
        <v>6</v>
      </c>
      <c r="O81" s="117">
        <f t="shared" si="8"/>
        <v>1</v>
      </c>
      <c r="P81" s="70">
        <f t="shared" si="9"/>
        <v>27.142857142857142</v>
      </c>
      <c r="Q81" s="70">
        <f t="shared" si="7"/>
        <v>27.142857142857142</v>
      </c>
      <c r="R81" s="70">
        <f t="shared" si="6"/>
        <v>27.142857142857142</v>
      </c>
      <c r="S81" s="284"/>
      <c r="T81" s="284"/>
      <c r="U81" s="71"/>
    </row>
    <row r="82" spans="1:21" ht="162" customHeight="1">
      <c r="A82" s="171" t="s">
        <v>539</v>
      </c>
      <c r="B82" s="159">
        <v>1903007</v>
      </c>
      <c r="C82" s="177" t="s">
        <v>329</v>
      </c>
      <c r="D82" s="177" t="s">
        <v>324</v>
      </c>
      <c r="E82" s="177" t="s">
        <v>330</v>
      </c>
      <c r="F82" s="164" t="s">
        <v>254</v>
      </c>
      <c r="G82" s="164" t="s">
        <v>257</v>
      </c>
      <c r="H82" s="24" t="s">
        <v>331</v>
      </c>
      <c r="I82" s="21" t="s">
        <v>255</v>
      </c>
      <c r="J82" s="25">
        <v>6</v>
      </c>
      <c r="K82" s="27">
        <v>40339</v>
      </c>
      <c r="L82" s="27">
        <v>40528</v>
      </c>
      <c r="M82" s="49">
        <f t="shared" si="10"/>
        <v>27</v>
      </c>
      <c r="N82" s="116">
        <v>6</v>
      </c>
      <c r="O82" s="69">
        <f t="shared" si="8"/>
        <v>1</v>
      </c>
      <c r="P82" s="70">
        <f t="shared" si="9"/>
        <v>27</v>
      </c>
      <c r="Q82" s="70">
        <f t="shared" si="7"/>
        <v>27</v>
      </c>
      <c r="R82" s="70">
        <f t="shared" si="6"/>
        <v>27</v>
      </c>
      <c r="S82" s="284"/>
      <c r="T82" s="284"/>
      <c r="U82" s="71"/>
    </row>
    <row r="83" spans="1:21" ht="324" customHeight="1">
      <c r="A83" s="171"/>
      <c r="B83" s="159"/>
      <c r="C83" s="177"/>
      <c r="D83" s="177"/>
      <c r="E83" s="177"/>
      <c r="F83" s="165"/>
      <c r="G83" s="165"/>
      <c r="H83" s="24" t="s">
        <v>265</v>
      </c>
      <c r="I83" s="24" t="s">
        <v>256</v>
      </c>
      <c r="J83" s="25">
        <v>6</v>
      </c>
      <c r="K83" s="27">
        <v>40339</v>
      </c>
      <c r="L83" s="27">
        <v>40529</v>
      </c>
      <c r="M83" s="49">
        <f t="shared" si="10"/>
        <v>27.142857142857142</v>
      </c>
      <c r="N83" s="116">
        <v>6</v>
      </c>
      <c r="O83" s="69">
        <f t="shared" si="8"/>
        <v>1</v>
      </c>
      <c r="P83" s="70">
        <f t="shared" si="9"/>
        <v>27.142857142857142</v>
      </c>
      <c r="Q83" s="70">
        <f t="shared" si="7"/>
        <v>27.142857142857142</v>
      </c>
      <c r="R83" s="70">
        <f t="shared" si="6"/>
        <v>27.142857142857142</v>
      </c>
      <c r="S83" s="284"/>
      <c r="T83" s="284"/>
      <c r="U83" s="71"/>
    </row>
    <row r="84" spans="1:21" ht="63.75">
      <c r="A84" s="171" t="s">
        <v>540</v>
      </c>
      <c r="B84" s="159">
        <v>1903007</v>
      </c>
      <c r="C84" s="177" t="s">
        <v>585</v>
      </c>
      <c r="D84" s="177" t="s">
        <v>586</v>
      </c>
      <c r="E84" s="177" t="s">
        <v>587</v>
      </c>
      <c r="F84" s="334" t="s">
        <v>258</v>
      </c>
      <c r="G84" s="334" t="s">
        <v>588</v>
      </c>
      <c r="H84" s="22" t="s">
        <v>259</v>
      </c>
      <c r="I84" s="22" t="s">
        <v>260</v>
      </c>
      <c r="J84" s="25">
        <v>1</v>
      </c>
      <c r="K84" s="27">
        <v>40422</v>
      </c>
      <c r="L84" s="27">
        <v>40512</v>
      </c>
      <c r="M84" s="49">
        <f t="shared" si="10"/>
        <v>12.857142857142858</v>
      </c>
      <c r="N84" s="116">
        <v>1</v>
      </c>
      <c r="O84" s="117">
        <f t="shared" si="8"/>
        <v>1</v>
      </c>
      <c r="P84" s="70">
        <f t="shared" si="9"/>
        <v>12.857142857142858</v>
      </c>
      <c r="Q84" s="70">
        <f t="shared" si="7"/>
        <v>12.857142857142858</v>
      </c>
      <c r="R84" s="70">
        <f t="shared" si="6"/>
        <v>12.857142857142858</v>
      </c>
      <c r="S84" s="284"/>
      <c r="T84" s="284"/>
      <c r="U84" s="71"/>
    </row>
    <row r="85" spans="1:21" ht="229.5">
      <c r="A85" s="171"/>
      <c r="B85" s="159"/>
      <c r="C85" s="177"/>
      <c r="D85" s="177"/>
      <c r="E85" s="177"/>
      <c r="F85" s="334"/>
      <c r="G85" s="334"/>
      <c r="H85" s="22" t="s">
        <v>261</v>
      </c>
      <c r="I85" s="60" t="s">
        <v>262</v>
      </c>
      <c r="J85" s="25">
        <v>6</v>
      </c>
      <c r="K85" s="27">
        <v>40365</v>
      </c>
      <c r="L85" s="27">
        <v>40542</v>
      </c>
      <c r="M85" s="49">
        <f>(+L85-K85)/7</f>
        <v>25.285714285714285</v>
      </c>
      <c r="N85" s="116">
        <v>6</v>
      </c>
      <c r="O85" s="117">
        <f t="shared" si="8"/>
        <v>1</v>
      </c>
      <c r="P85" s="70">
        <f t="shared" si="9"/>
        <v>25.285714285714285</v>
      </c>
      <c r="Q85" s="70">
        <f t="shared" si="7"/>
        <v>25.285714285714285</v>
      </c>
      <c r="R85" s="70">
        <f t="shared" si="6"/>
        <v>25.285714285714285</v>
      </c>
      <c r="S85" s="284"/>
      <c r="T85" s="284"/>
      <c r="U85" s="71"/>
    </row>
    <row r="86" spans="1:21" ht="172.5" customHeight="1">
      <c r="A86" s="171"/>
      <c r="B86" s="159"/>
      <c r="C86" s="177"/>
      <c r="D86" s="177"/>
      <c r="E86" s="177"/>
      <c r="F86" s="334"/>
      <c r="G86" s="334"/>
      <c r="H86" s="22" t="s">
        <v>589</v>
      </c>
      <c r="I86" s="22" t="s">
        <v>266</v>
      </c>
      <c r="J86" s="25">
        <v>1</v>
      </c>
      <c r="K86" s="27">
        <v>40375</v>
      </c>
      <c r="L86" s="27">
        <v>40512</v>
      </c>
      <c r="M86" s="49">
        <f t="shared" si="10"/>
        <v>19.571428571428573</v>
      </c>
      <c r="N86" s="116">
        <v>1</v>
      </c>
      <c r="O86" s="117">
        <f t="shared" si="8"/>
        <v>1</v>
      </c>
      <c r="P86" s="70">
        <f t="shared" si="9"/>
        <v>19.571428571428573</v>
      </c>
      <c r="Q86" s="70">
        <f t="shared" si="7"/>
        <v>19.571428571428573</v>
      </c>
      <c r="R86" s="70">
        <f t="shared" si="6"/>
        <v>19.571428571428573</v>
      </c>
      <c r="S86" s="284"/>
      <c r="T86" s="284"/>
      <c r="U86" s="71"/>
    </row>
    <row r="87" spans="1:21" ht="216.75">
      <c r="A87" s="171"/>
      <c r="B87" s="159"/>
      <c r="C87" s="177"/>
      <c r="D87" s="177"/>
      <c r="E87" s="177"/>
      <c r="F87" s="334"/>
      <c r="G87" s="334"/>
      <c r="H87" s="22" t="s">
        <v>706</v>
      </c>
      <c r="I87" s="60" t="s">
        <v>264</v>
      </c>
      <c r="J87" s="25">
        <v>3</v>
      </c>
      <c r="K87" s="27">
        <v>40382</v>
      </c>
      <c r="L87" s="27">
        <v>40542</v>
      </c>
      <c r="M87" s="49">
        <f t="shared" si="10"/>
        <v>22.857142857142858</v>
      </c>
      <c r="N87" s="116">
        <v>3</v>
      </c>
      <c r="O87" s="117">
        <f t="shared" si="8"/>
        <v>1</v>
      </c>
      <c r="P87" s="70">
        <f t="shared" si="9"/>
        <v>22.857142857142858</v>
      </c>
      <c r="Q87" s="70">
        <f t="shared" si="7"/>
        <v>22.857142857142858</v>
      </c>
      <c r="R87" s="70">
        <f t="shared" si="6"/>
        <v>22.857142857142858</v>
      </c>
      <c r="S87" s="284"/>
      <c r="T87" s="284"/>
      <c r="U87" s="71"/>
    </row>
    <row r="88" spans="1:21" ht="229.5">
      <c r="A88" s="171"/>
      <c r="B88" s="159"/>
      <c r="C88" s="177"/>
      <c r="D88" s="177"/>
      <c r="E88" s="177"/>
      <c r="F88" s="334"/>
      <c r="G88" s="334"/>
      <c r="H88" s="22" t="s">
        <v>707</v>
      </c>
      <c r="I88" s="22" t="s">
        <v>264</v>
      </c>
      <c r="J88" s="25">
        <v>3</v>
      </c>
      <c r="K88" s="27">
        <v>40382</v>
      </c>
      <c r="L88" s="27">
        <v>40542</v>
      </c>
      <c r="M88" s="49">
        <f t="shared" si="10"/>
        <v>22.857142857142858</v>
      </c>
      <c r="N88" s="116">
        <v>3</v>
      </c>
      <c r="O88" s="117">
        <f t="shared" si="8"/>
        <v>1</v>
      </c>
      <c r="P88" s="70">
        <f t="shared" si="9"/>
        <v>22.857142857142858</v>
      </c>
      <c r="Q88" s="70">
        <f t="shared" si="7"/>
        <v>22.857142857142858</v>
      </c>
      <c r="R88" s="70">
        <f t="shared" si="6"/>
        <v>22.857142857142858</v>
      </c>
      <c r="S88" s="284"/>
      <c r="T88" s="284"/>
      <c r="U88" s="71"/>
    </row>
    <row r="89" spans="1:21" ht="409.5" customHeight="1">
      <c r="A89" s="171"/>
      <c r="B89" s="159"/>
      <c r="C89" s="177"/>
      <c r="D89" s="177"/>
      <c r="E89" s="177"/>
      <c r="F89" s="334"/>
      <c r="G89" s="334"/>
      <c r="H89" s="22" t="s">
        <v>708</v>
      </c>
      <c r="I89" s="22" t="s">
        <v>263</v>
      </c>
      <c r="J89" s="25">
        <v>1</v>
      </c>
      <c r="K89" s="27">
        <v>40441</v>
      </c>
      <c r="L89" s="27">
        <v>40542</v>
      </c>
      <c r="M89" s="49">
        <f>(+L88-K88)/7</f>
        <v>22.857142857142858</v>
      </c>
      <c r="N89" s="116">
        <v>1</v>
      </c>
      <c r="O89" s="117">
        <f t="shared" si="8"/>
        <v>1</v>
      </c>
      <c r="P89" s="70">
        <f t="shared" si="9"/>
        <v>22.857142857142858</v>
      </c>
      <c r="Q89" s="70">
        <f t="shared" si="7"/>
        <v>22.857142857142858</v>
      </c>
      <c r="R89" s="70">
        <f t="shared" si="6"/>
        <v>22.857142857142858</v>
      </c>
      <c r="S89" s="284"/>
      <c r="T89" s="284"/>
      <c r="U89" s="71"/>
    </row>
    <row r="90" spans="1:21" ht="114.75">
      <c r="A90" s="171" t="s">
        <v>541</v>
      </c>
      <c r="B90" s="172">
        <v>1903007</v>
      </c>
      <c r="C90" s="177" t="s">
        <v>383</v>
      </c>
      <c r="D90" s="177" t="s">
        <v>384</v>
      </c>
      <c r="E90" s="173" t="s">
        <v>385</v>
      </c>
      <c r="F90" s="164" t="s">
        <v>267</v>
      </c>
      <c r="G90" s="164" t="s">
        <v>386</v>
      </c>
      <c r="H90" s="60" t="s">
        <v>387</v>
      </c>
      <c r="I90" s="22" t="s">
        <v>268</v>
      </c>
      <c r="J90" s="146">
        <v>1</v>
      </c>
      <c r="K90" s="27">
        <v>40247</v>
      </c>
      <c r="L90" s="27">
        <v>40252</v>
      </c>
      <c r="M90" s="49">
        <f aca="true" t="shared" si="11" ref="M90:M98">(+L90-K90)/7</f>
        <v>0.7142857142857143</v>
      </c>
      <c r="N90" s="147">
        <v>1</v>
      </c>
      <c r="O90" s="117">
        <f t="shared" si="8"/>
        <v>1</v>
      </c>
      <c r="P90" s="70">
        <f t="shared" si="9"/>
        <v>0.7142857142857143</v>
      </c>
      <c r="Q90" s="70">
        <f t="shared" si="7"/>
        <v>0.7142857142857143</v>
      </c>
      <c r="R90" s="70">
        <f t="shared" si="6"/>
        <v>0.7142857142857143</v>
      </c>
      <c r="S90" s="284"/>
      <c r="T90" s="284"/>
      <c r="U90" s="71"/>
    </row>
    <row r="91" spans="1:21" ht="172.5" customHeight="1">
      <c r="A91" s="171"/>
      <c r="B91" s="172"/>
      <c r="C91" s="177"/>
      <c r="D91" s="177"/>
      <c r="E91" s="163"/>
      <c r="F91" s="164"/>
      <c r="G91" s="166"/>
      <c r="H91" s="22" t="s">
        <v>301</v>
      </c>
      <c r="I91" s="22" t="s">
        <v>269</v>
      </c>
      <c r="J91" s="146">
        <v>10</v>
      </c>
      <c r="K91" s="27">
        <v>40273</v>
      </c>
      <c r="L91" s="27">
        <v>40420</v>
      </c>
      <c r="M91" s="49">
        <f t="shared" si="11"/>
        <v>21</v>
      </c>
      <c r="N91" s="147">
        <v>10</v>
      </c>
      <c r="O91" s="117">
        <f t="shared" si="8"/>
        <v>1</v>
      </c>
      <c r="P91" s="70">
        <f t="shared" si="9"/>
        <v>21</v>
      </c>
      <c r="Q91" s="70">
        <f t="shared" si="7"/>
        <v>21</v>
      </c>
      <c r="R91" s="70">
        <f t="shared" si="6"/>
        <v>21</v>
      </c>
      <c r="S91" s="284"/>
      <c r="T91" s="284"/>
      <c r="U91" s="71"/>
    </row>
    <row r="92" spans="1:21" ht="111.75" customHeight="1">
      <c r="A92" s="171"/>
      <c r="B92" s="172"/>
      <c r="C92" s="177"/>
      <c r="D92" s="177"/>
      <c r="E92" s="163"/>
      <c r="F92" s="165"/>
      <c r="G92" s="166"/>
      <c r="H92" s="60" t="s">
        <v>302</v>
      </c>
      <c r="I92" s="22" t="s">
        <v>270</v>
      </c>
      <c r="J92" s="146">
        <v>1</v>
      </c>
      <c r="K92" s="27">
        <v>40280</v>
      </c>
      <c r="L92" s="27">
        <v>40512</v>
      </c>
      <c r="M92" s="49">
        <f t="shared" si="11"/>
        <v>33.142857142857146</v>
      </c>
      <c r="N92" s="147">
        <v>1</v>
      </c>
      <c r="O92" s="117">
        <f t="shared" si="8"/>
        <v>1</v>
      </c>
      <c r="P92" s="70">
        <f t="shared" si="9"/>
        <v>33.142857142857146</v>
      </c>
      <c r="Q92" s="70">
        <f t="shared" si="7"/>
        <v>33.142857142857146</v>
      </c>
      <c r="R92" s="70">
        <f t="shared" si="6"/>
        <v>33.142857142857146</v>
      </c>
      <c r="S92" s="284"/>
      <c r="T92" s="284"/>
      <c r="U92" s="71"/>
    </row>
    <row r="93" spans="1:21" ht="178.5">
      <c r="A93" s="171"/>
      <c r="B93" s="172"/>
      <c r="C93" s="177"/>
      <c r="D93" s="177"/>
      <c r="E93" s="163"/>
      <c r="F93" s="165"/>
      <c r="G93" s="166"/>
      <c r="H93" s="22" t="s">
        <v>609</v>
      </c>
      <c r="I93" s="22" t="s">
        <v>269</v>
      </c>
      <c r="J93" s="146">
        <v>10</v>
      </c>
      <c r="K93" s="27">
        <v>40452</v>
      </c>
      <c r="L93" s="27">
        <v>40542</v>
      </c>
      <c r="M93" s="49">
        <f t="shared" si="11"/>
        <v>12.857142857142858</v>
      </c>
      <c r="N93" s="147">
        <v>6</v>
      </c>
      <c r="O93" s="117">
        <f t="shared" si="8"/>
        <v>0.6</v>
      </c>
      <c r="P93" s="70">
        <f t="shared" si="9"/>
        <v>7.714285714285714</v>
      </c>
      <c r="Q93" s="70">
        <f t="shared" si="7"/>
        <v>7.714285714285714</v>
      </c>
      <c r="R93" s="70">
        <f t="shared" si="6"/>
        <v>12.857142857142858</v>
      </c>
      <c r="S93" s="284"/>
      <c r="T93" s="284"/>
      <c r="U93" s="71"/>
    </row>
    <row r="94" spans="1:21" ht="409.5">
      <c r="A94" s="28" t="s">
        <v>542</v>
      </c>
      <c r="B94" s="29">
        <v>1904001</v>
      </c>
      <c r="C94" s="23" t="s">
        <v>590</v>
      </c>
      <c r="D94" s="23" t="s">
        <v>610</v>
      </c>
      <c r="E94" s="23" t="s">
        <v>611</v>
      </c>
      <c r="F94" s="24" t="s">
        <v>272</v>
      </c>
      <c r="G94" s="24" t="s">
        <v>612</v>
      </c>
      <c r="H94" s="24" t="s">
        <v>273</v>
      </c>
      <c r="I94" s="24" t="s">
        <v>274</v>
      </c>
      <c r="J94" s="25">
        <v>6</v>
      </c>
      <c r="K94" s="61">
        <v>40360</v>
      </c>
      <c r="L94" s="61">
        <v>40513</v>
      </c>
      <c r="M94" s="49">
        <f t="shared" si="11"/>
        <v>21.857142857142858</v>
      </c>
      <c r="N94" s="147">
        <v>6</v>
      </c>
      <c r="O94" s="117">
        <f t="shared" si="8"/>
        <v>1</v>
      </c>
      <c r="P94" s="70">
        <f t="shared" si="9"/>
        <v>21.857142857142858</v>
      </c>
      <c r="Q94" s="70">
        <f t="shared" si="7"/>
        <v>21.857142857142858</v>
      </c>
      <c r="R94" s="70">
        <f t="shared" si="6"/>
        <v>21.857142857142858</v>
      </c>
      <c r="S94" s="284"/>
      <c r="T94" s="284"/>
      <c r="U94" s="71"/>
    </row>
    <row r="95" spans="1:21" ht="51">
      <c r="A95" s="167" t="s">
        <v>543</v>
      </c>
      <c r="B95" s="151">
        <v>1905001</v>
      </c>
      <c r="C95" s="153" t="s">
        <v>149</v>
      </c>
      <c r="D95" s="153" t="s">
        <v>150</v>
      </c>
      <c r="E95" s="153" t="s">
        <v>151</v>
      </c>
      <c r="F95" s="156" t="s">
        <v>275</v>
      </c>
      <c r="G95" s="156" t="s">
        <v>276</v>
      </c>
      <c r="H95" s="62" t="s">
        <v>277</v>
      </c>
      <c r="I95" s="24" t="s">
        <v>279</v>
      </c>
      <c r="J95" s="25">
        <v>1</v>
      </c>
      <c r="K95" s="61">
        <v>40422</v>
      </c>
      <c r="L95" s="184">
        <v>40451</v>
      </c>
      <c r="M95" s="49">
        <f t="shared" si="11"/>
        <v>4.142857142857143</v>
      </c>
      <c r="N95" s="116">
        <v>0</v>
      </c>
      <c r="O95" s="117">
        <f t="shared" si="8"/>
        <v>0</v>
      </c>
      <c r="P95" s="70">
        <f t="shared" si="9"/>
        <v>0</v>
      </c>
      <c r="Q95" s="70">
        <f t="shared" si="7"/>
        <v>0</v>
      </c>
      <c r="R95" s="70">
        <f t="shared" si="6"/>
        <v>4.142857142857143</v>
      </c>
      <c r="S95" s="284"/>
      <c r="T95" s="284"/>
      <c r="U95" s="71"/>
    </row>
    <row r="96" spans="1:21" ht="63.75">
      <c r="A96" s="168"/>
      <c r="B96" s="152"/>
      <c r="C96" s="154"/>
      <c r="D96" s="154"/>
      <c r="E96" s="154"/>
      <c r="F96" s="157"/>
      <c r="G96" s="157"/>
      <c r="H96" s="24" t="s">
        <v>278</v>
      </c>
      <c r="I96" s="24" t="s">
        <v>280</v>
      </c>
      <c r="J96" s="25">
        <v>80</v>
      </c>
      <c r="K96" s="61">
        <v>40360</v>
      </c>
      <c r="L96" s="61">
        <v>40542</v>
      </c>
      <c r="M96" s="49">
        <f t="shared" si="11"/>
        <v>26</v>
      </c>
      <c r="N96" s="116">
        <v>70</v>
      </c>
      <c r="O96" s="117">
        <f t="shared" si="8"/>
        <v>0.875</v>
      </c>
      <c r="P96" s="70">
        <f t="shared" si="9"/>
        <v>22.75</v>
      </c>
      <c r="Q96" s="70">
        <f t="shared" si="7"/>
        <v>22.75</v>
      </c>
      <c r="R96" s="70">
        <f t="shared" si="6"/>
        <v>26</v>
      </c>
      <c r="S96" s="284"/>
      <c r="T96" s="284"/>
      <c r="U96" s="71"/>
    </row>
    <row r="97" spans="1:21" ht="147.75" customHeight="1">
      <c r="A97" s="169"/>
      <c r="B97" s="193"/>
      <c r="C97" s="155"/>
      <c r="D97" s="155"/>
      <c r="E97" s="155"/>
      <c r="F97" s="158"/>
      <c r="G97" s="158"/>
      <c r="H97" s="24" t="s">
        <v>152</v>
      </c>
      <c r="I97" s="24" t="s">
        <v>281</v>
      </c>
      <c r="J97" s="30">
        <v>2</v>
      </c>
      <c r="K97" s="27">
        <v>40360</v>
      </c>
      <c r="L97" s="27">
        <v>40542</v>
      </c>
      <c r="M97" s="49">
        <f t="shared" si="11"/>
        <v>26</v>
      </c>
      <c r="N97" s="116">
        <v>2</v>
      </c>
      <c r="O97" s="117">
        <f t="shared" si="8"/>
        <v>1</v>
      </c>
      <c r="P97" s="70">
        <f t="shared" si="9"/>
        <v>26</v>
      </c>
      <c r="Q97" s="70">
        <f t="shared" si="7"/>
        <v>26</v>
      </c>
      <c r="R97" s="70">
        <f t="shared" si="6"/>
        <v>26</v>
      </c>
      <c r="S97" s="284"/>
      <c r="T97" s="284"/>
      <c r="U97" s="71"/>
    </row>
    <row r="98" spans="1:21" ht="409.5">
      <c r="A98" s="28" t="s">
        <v>544</v>
      </c>
      <c r="B98" s="29">
        <v>1506004</v>
      </c>
      <c r="C98" s="23" t="s">
        <v>153</v>
      </c>
      <c r="D98" s="23" t="s">
        <v>154</v>
      </c>
      <c r="E98" s="23" t="s">
        <v>155</v>
      </c>
      <c r="F98" s="30" t="s">
        <v>282</v>
      </c>
      <c r="G98" s="30" t="s">
        <v>283</v>
      </c>
      <c r="H98" s="30" t="s">
        <v>156</v>
      </c>
      <c r="I98" s="30" t="s">
        <v>284</v>
      </c>
      <c r="J98" s="63">
        <v>1</v>
      </c>
      <c r="K98" s="27">
        <v>40360</v>
      </c>
      <c r="L98" s="27">
        <v>40513</v>
      </c>
      <c r="M98" s="49">
        <f t="shared" si="11"/>
        <v>21.857142857142858</v>
      </c>
      <c r="N98" s="116">
        <v>100</v>
      </c>
      <c r="O98" s="117">
        <f t="shared" si="8"/>
        <v>1</v>
      </c>
      <c r="P98" s="70">
        <f t="shared" si="9"/>
        <v>21.857142857142858</v>
      </c>
      <c r="Q98" s="70">
        <f t="shared" si="7"/>
        <v>21.857142857142858</v>
      </c>
      <c r="R98" s="70">
        <f t="shared" si="6"/>
        <v>21.857142857142858</v>
      </c>
      <c r="S98" s="284"/>
      <c r="T98" s="284"/>
      <c r="U98" s="71"/>
    </row>
    <row r="99" spans="1:21" ht="357">
      <c r="A99" s="171" t="s">
        <v>545</v>
      </c>
      <c r="B99" s="172">
        <v>1506003</v>
      </c>
      <c r="C99" s="177" t="s">
        <v>743</v>
      </c>
      <c r="D99" s="177" t="s">
        <v>744</v>
      </c>
      <c r="E99" s="177" t="s">
        <v>745</v>
      </c>
      <c r="F99" s="178" t="s">
        <v>746</v>
      </c>
      <c r="G99" s="178" t="s">
        <v>709</v>
      </c>
      <c r="H99" s="24" t="s">
        <v>712</v>
      </c>
      <c r="I99" s="62" t="s">
        <v>710</v>
      </c>
      <c r="J99" s="26">
        <v>5</v>
      </c>
      <c r="K99" s="27">
        <v>40424</v>
      </c>
      <c r="L99" s="27">
        <v>40556</v>
      </c>
      <c r="M99" s="49">
        <f>(+L99-K99)/7</f>
        <v>18.857142857142858</v>
      </c>
      <c r="N99" s="116">
        <v>5</v>
      </c>
      <c r="O99" s="117">
        <f t="shared" si="8"/>
        <v>1</v>
      </c>
      <c r="P99" s="70">
        <f t="shared" si="9"/>
        <v>18.857142857142858</v>
      </c>
      <c r="Q99" s="70">
        <f t="shared" si="7"/>
        <v>0</v>
      </c>
      <c r="R99" s="70">
        <f t="shared" si="6"/>
        <v>0</v>
      </c>
      <c r="S99" s="284"/>
      <c r="T99" s="284"/>
      <c r="U99" s="71"/>
    </row>
    <row r="100" spans="1:21" ht="140.25">
      <c r="A100" s="171"/>
      <c r="B100" s="172"/>
      <c r="C100" s="177"/>
      <c r="D100" s="177"/>
      <c r="E100" s="177"/>
      <c r="F100" s="178"/>
      <c r="G100" s="178"/>
      <c r="H100" s="24" t="s">
        <v>747</v>
      </c>
      <c r="I100" s="62" t="s">
        <v>711</v>
      </c>
      <c r="J100" s="26">
        <v>5</v>
      </c>
      <c r="K100" s="27">
        <v>40424</v>
      </c>
      <c r="L100" s="27">
        <v>40556</v>
      </c>
      <c r="M100" s="49">
        <f>(+L100-K100)/7</f>
        <v>18.857142857142858</v>
      </c>
      <c r="N100" s="116">
        <v>5</v>
      </c>
      <c r="O100" s="117">
        <f t="shared" si="8"/>
        <v>1</v>
      </c>
      <c r="P100" s="70">
        <f t="shared" si="9"/>
        <v>18.857142857142858</v>
      </c>
      <c r="Q100" s="70">
        <f t="shared" si="7"/>
        <v>0</v>
      </c>
      <c r="R100" s="70">
        <f t="shared" si="6"/>
        <v>0</v>
      </c>
      <c r="S100" s="284"/>
      <c r="T100" s="284"/>
      <c r="U100" s="71"/>
    </row>
    <row r="101" spans="1:21" ht="204">
      <c r="A101" s="213" t="s">
        <v>546</v>
      </c>
      <c r="B101" s="179" t="s">
        <v>121</v>
      </c>
      <c r="C101" s="180" t="s">
        <v>453</v>
      </c>
      <c r="D101" s="180" t="s">
        <v>454</v>
      </c>
      <c r="E101" s="180" t="s">
        <v>455</v>
      </c>
      <c r="F101" s="212" t="s">
        <v>456</v>
      </c>
      <c r="G101" s="170" t="s">
        <v>457</v>
      </c>
      <c r="H101" s="32" t="s">
        <v>458</v>
      </c>
      <c r="I101" s="32" t="s">
        <v>459</v>
      </c>
      <c r="J101" s="122">
        <v>1</v>
      </c>
      <c r="K101" s="27">
        <v>40360</v>
      </c>
      <c r="L101" s="27">
        <v>40451</v>
      </c>
      <c r="M101" s="49">
        <f>(+L101-K101)/7</f>
        <v>13</v>
      </c>
      <c r="N101" s="116">
        <v>1</v>
      </c>
      <c r="O101" s="117">
        <f t="shared" si="8"/>
        <v>1</v>
      </c>
      <c r="P101" s="70">
        <f t="shared" si="9"/>
        <v>13</v>
      </c>
      <c r="Q101" s="70">
        <f t="shared" si="7"/>
        <v>13</v>
      </c>
      <c r="R101" s="70">
        <f t="shared" si="6"/>
        <v>13</v>
      </c>
      <c r="S101" s="284"/>
      <c r="T101" s="284"/>
      <c r="U101" s="71"/>
    </row>
    <row r="102" spans="1:21" ht="204">
      <c r="A102" s="213"/>
      <c r="B102" s="179"/>
      <c r="C102" s="180"/>
      <c r="D102" s="180"/>
      <c r="E102" s="180"/>
      <c r="F102" s="212"/>
      <c r="G102" s="170"/>
      <c r="H102" s="32" t="s">
        <v>460</v>
      </c>
      <c r="I102" s="32" t="s">
        <v>470</v>
      </c>
      <c r="J102" s="122">
        <v>1</v>
      </c>
      <c r="K102" s="27">
        <v>40452</v>
      </c>
      <c r="L102" s="27">
        <v>40543</v>
      </c>
      <c r="M102" s="49">
        <f>(+L102-K102)/7</f>
        <v>13</v>
      </c>
      <c r="N102" s="116">
        <v>1</v>
      </c>
      <c r="O102" s="117">
        <f t="shared" si="8"/>
        <v>1</v>
      </c>
      <c r="P102" s="70">
        <f t="shared" si="9"/>
        <v>13</v>
      </c>
      <c r="Q102" s="70">
        <f t="shared" si="7"/>
        <v>0</v>
      </c>
      <c r="R102" s="70">
        <f t="shared" si="6"/>
        <v>0</v>
      </c>
      <c r="S102" s="284"/>
      <c r="T102" s="284"/>
      <c r="U102" s="71"/>
    </row>
    <row r="103" spans="1:21" ht="200.25" customHeight="1">
      <c r="A103" s="213" t="s">
        <v>547</v>
      </c>
      <c r="B103" s="179" t="s">
        <v>471</v>
      </c>
      <c r="C103" s="180" t="s">
        <v>472</v>
      </c>
      <c r="D103" s="180" t="s">
        <v>473</v>
      </c>
      <c r="E103" s="180" t="s">
        <v>427</v>
      </c>
      <c r="F103" s="174" t="s">
        <v>303</v>
      </c>
      <c r="G103" s="174" t="s">
        <v>304</v>
      </c>
      <c r="H103" s="54" t="s">
        <v>305</v>
      </c>
      <c r="I103" s="32" t="s">
        <v>459</v>
      </c>
      <c r="J103" s="122">
        <v>1</v>
      </c>
      <c r="K103" s="27">
        <v>40360</v>
      </c>
      <c r="L103" s="27">
        <v>40420</v>
      </c>
      <c r="M103" s="49">
        <f aca="true" t="shared" si="12" ref="M103:M159">(+L103-K103)/7</f>
        <v>8.571428571428571</v>
      </c>
      <c r="N103" s="116">
        <v>1</v>
      </c>
      <c r="O103" s="117">
        <f t="shared" si="8"/>
        <v>1</v>
      </c>
      <c r="P103" s="70">
        <f t="shared" si="9"/>
        <v>8.571428571428571</v>
      </c>
      <c r="Q103" s="70">
        <f t="shared" si="7"/>
        <v>8.571428571428571</v>
      </c>
      <c r="R103" s="70">
        <f t="shared" si="6"/>
        <v>8.571428571428571</v>
      </c>
      <c r="S103" s="284"/>
      <c r="T103" s="284"/>
      <c r="U103" s="71"/>
    </row>
    <row r="104" spans="1:21" ht="256.5" customHeight="1">
      <c r="A104" s="213"/>
      <c r="B104" s="179"/>
      <c r="C104" s="180"/>
      <c r="D104" s="180"/>
      <c r="E104" s="180"/>
      <c r="F104" s="174"/>
      <c r="G104" s="174"/>
      <c r="H104" s="32" t="s">
        <v>306</v>
      </c>
      <c r="I104" s="33" t="s">
        <v>307</v>
      </c>
      <c r="J104" s="122">
        <v>1</v>
      </c>
      <c r="K104" s="27">
        <v>40360</v>
      </c>
      <c r="L104" s="27">
        <v>40531</v>
      </c>
      <c r="M104" s="49">
        <f t="shared" si="12"/>
        <v>24.428571428571427</v>
      </c>
      <c r="N104" s="116">
        <v>1</v>
      </c>
      <c r="O104" s="117">
        <f t="shared" si="8"/>
        <v>1</v>
      </c>
      <c r="P104" s="70">
        <f t="shared" si="9"/>
        <v>24.428571428571427</v>
      </c>
      <c r="Q104" s="70">
        <f t="shared" si="7"/>
        <v>24.428571428571427</v>
      </c>
      <c r="R104" s="70">
        <f t="shared" si="6"/>
        <v>24.428571428571427</v>
      </c>
      <c r="S104" s="284"/>
      <c r="T104" s="284"/>
      <c r="U104" s="71"/>
    </row>
    <row r="105" spans="1:21" ht="165.75">
      <c r="A105" s="213" t="s">
        <v>548</v>
      </c>
      <c r="B105" s="179" t="s">
        <v>471</v>
      </c>
      <c r="C105" s="180" t="s">
        <v>308</v>
      </c>
      <c r="D105" s="180" t="s">
        <v>309</v>
      </c>
      <c r="E105" s="180" t="s">
        <v>310</v>
      </c>
      <c r="F105" s="212" t="s">
        <v>311</v>
      </c>
      <c r="G105" s="212" t="s">
        <v>312</v>
      </c>
      <c r="H105" s="54" t="s">
        <v>305</v>
      </c>
      <c r="I105" s="32" t="s">
        <v>459</v>
      </c>
      <c r="J105" s="122">
        <v>1</v>
      </c>
      <c r="K105" s="27">
        <v>40360</v>
      </c>
      <c r="L105" s="27">
        <v>40420</v>
      </c>
      <c r="M105" s="49">
        <f t="shared" si="12"/>
        <v>8.571428571428571</v>
      </c>
      <c r="N105" s="116">
        <v>1</v>
      </c>
      <c r="O105" s="117">
        <f t="shared" si="8"/>
        <v>1</v>
      </c>
      <c r="P105" s="70">
        <f t="shared" si="9"/>
        <v>8.571428571428571</v>
      </c>
      <c r="Q105" s="70">
        <f t="shared" si="7"/>
        <v>8.571428571428571</v>
      </c>
      <c r="R105" s="70">
        <f t="shared" si="6"/>
        <v>8.571428571428571</v>
      </c>
      <c r="S105" s="284"/>
      <c r="T105" s="284"/>
      <c r="U105" s="71"/>
    </row>
    <row r="106" spans="1:21" ht="219" customHeight="1">
      <c r="A106" s="213"/>
      <c r="B106" s="179"/>
      <c r="C106" s="180"/>
      <c r="D106" s="180"/>
      <c r="E106" s="180"/>
      <c r="F106" s="212"/>
      <c r="G106" s="212"/>
      <c r="H106" s="32" t="s">
        <v>313</v>
      </c>
      <c r="I106" s="32" t="s">
        <v>314</v>
      </c>
      <c r="J106" s="122">
        <v>1</v>
      </c>
      <c r="K106" s="27">
        <v>40360</v>
      </c>
      <c r="L106" s="27">
        <v>40389</v>
      </c>
      <c r="M106" s="49">
        <f t="shared" si="12"/>
        <v>4.142857142857143</v>
      </c>
      <c r="N106" s="116">
        <v>1</v>
      </c>
      <c r="O106" s="117">
        <f t="shared" si="8"/>
        <v>1</v>
      </c>
      <c r="P106" s="70">
        <f t="shared" si="9"/>
        <v>4.142857142857143</v>
      </c>
      <c r="Q106" s="70">
        <f t="shared" si="7"/>
        <v>4.142857142857143</v>
      </c>
      <c r="R106" s="70">
        <f t="shared" si="6"/>
        <v>4.142857142857143</v>
      </c>
      <c r="S106" s="284"/>
      <c r="T106" s="284"/>
      <c r="U106" s="71"/>
    </row>
    <row r="107" spans="1:21" ht="180" customHeight="1">
      <c r="A107" s="213"/>
      <c r="B107" s="179"/>
      <c r="C107" s="180"/>
      <c r="D107" s="180"/>
      <c r="E107" s="180"/>
      <c r="F107" s="212"/>
      <c r="G107" s="212"/>
      <c r="H107" s="32" t="s">
        <v>315</v>
      </c>
      <c r="I107" s="32" t="s">
        <v>316</v>
      </c>
      <c r="J107" s="122">
        <v>5</v>
      </c>
      <c r="K107" s="27">
        <v>40391</v>
      </c>
      <c r="L107" s="27">
        <v>40531</v>
      </c>
      <c r="M107" s="49">
        <f t="shared" si="12"/>
        <v>20</v>
      </c>
      <c r="N107" s="116">
        <v>5</v>
      </c>
      <c r="O107" s="117">
        <f t="shared" si="8"/>
        <v>1</v>
      </c>
      <c r="P107" s="70">
        <f t="shared" si="9"/>
        <v>20</v>
      </c>
      <c r="Q107" s="70">
        <f t="shared" si="7"/>
        <v>20</v>
      </c>
      <c r="R107" s="70">
        <f t="shared" si="6"/>
        <v>20</v>
      </c>
      <c r="S107" s="284"/>
      <c r="T107" s="284"/>
      <c r="U107" s="71"/>
    </row>
    <row r="108" spans="1:21" ht="409.5">
      <c r="A108" s="38" t="s">
        <v>549</v>
      </c>
      <c r="B108" s="34" t="s">
        <v>317</v>
      </c>
      <c r="C108" s="35" t="s">
        <v>175</v>
      </c>
      <c r="D108" s="35" t="s">
        <v>176</v>
      </c>
      <c r="E108" s="35" t="s">
        <v>177</v>
      </c>
      <c r="F108" s="32" t="s">
        <v>178</v>
      </c>
      <c r="G108" s="32" t="s">
        <v>179</v>
      </c>
      <c r="H108" s="32" t="s">
        <v>180</v>
      </c>
      <c r="I108" s="32" t="s">
        <v>181</v>
      </c>
      <c r="J108" s="122">
        <v>6</v>
      </c>
      <c r="K108" s="27">
        <v>40360</v>
      </c>
      <c r="L108" s="27">
        <v>40531</v>
      </c>
      <c r="M108" s="49">
        <f t="shared" si="12"/>
        <v>24.428571428571427</v>
      </c>
      <c r="N108" s="116">
        <v>6</v>
      </c>
      <c r="O108" s="117">
        <f t="shared" si="8"/>
        <v>1</v>
      </c>
      <c r="P108" s="70">
        <f t="shared" si="9"/>
        <v>24.428571428571427</v>
      </c>
      <c r="Q108" s="70">
        <f t="shared" si="7"/>
        <v>24.428571428571427</v>
      </c>
      <c r="R108" s="70">
        <f t="shared" si="6"/>
        <v>24.428571428571427</v>
      </c>
      <c r="S108" s="284"/>
      <c r="T108" s="284"/>
      <c r="U108" s="71"/>
    </row>
    <row r="109" spans="1:21" ht="89.25">
      <c r="A109" s="213" t="s">
        <v>550</v>
      </c>
      <c r="B109" s="179" t="s">
        <v>182</v>
      </c>
      <c r="C109" s="180" t="s">
        <v>183</v>
      </c>
      <c r="D109" s="180" t="s">
        <v>184</v>
      </c>
      <c r="E109" s="180" t="s">
        <v>185</v>
      </c>
      <c r="F109" s="212" t="s">
        <v>186</v>
      </c>
      <c r="G109" s="212" t="s">
        <v>41</v>
      </c>
      <c r="H109" s="32" t="s">
        <v>42</v>
      </c>
      <c r="I109" s="32" t="s">
        <v>332</v>
      </c>
      <c r="J109" s="122">
        <v>1</v>
      </c>
      <c r="K109" s="27">
        <v>40360</v>
      </c>
      <c r="L109" s="27">
        <v>40531</v>
      </c>
      <c r="M109" s="49">
        <f t="shared" si="12"/>
        <v>24.428571428571427</v>
      </c>
      <c r="N109" s="116">
        <v>1</v>
      </c>
      <c r="O109" s="117">
        <f t="shared" si="8"/>
        <v>1</v>
      </c>
      <c r="P109" s="70">
        <f t="shared" si="9"/>
        <v>24.428571428571427</v>
      </c>
      <c r="Q109" s="70">
        <f t="shared" si="7"/>
        <v>24.428571428571427</v>
      </c>
      <c r="R109" s="70">
        <f t="shared" si="6"/>
        <v>24.428571428571427</v>
      </c>
      <c r="S109" s="284"/>
      <c r="T109" s="284"/>
      <c r="U109" s="71"/>
    </row>
    <row r="110" spans="1:21" ht="133.5" customHeight="1">
      <c r="A110" s="213"/>
      <c r="B110" s="179"/>
      <c r="C110" s="180"/>
      <c r="D110" s="180"/>
      <c r="E110" s="180"/>
      <c r="F110" s="212"/>
      <c r="G110" s="212"/>
      <c r="H110" s="37" t="s">
        <v>333</v>
      </c>
      <c r="I110" s="33" t="s">
        <v>334</v>
      </c>
      <c r="J110" s="123">
        <v>1</v>
      </c>
      <c r="K110" s="27">
        <v>40360</v>
      </c>
      <c r="L110" s="27">
        <v>40603</v>
      </c>
      <c r="M110" s="49">
        <f t="shared" si="12"/>
        <v>34.714285714285715</v>
      </c>
      <c r="N110" s="116">
        <v>1</v>
      </c>
      <c r="O110" s="117">
        <f t="shared" si="8"/>
        <v>1</v>
      </c>
      <c r="P110" s="70">
        <f t="shared" si="9"/>
        <v>34.714285714285715</v>
      </c>
      <c r="Q110" s="70">
        <f t="shared" si="7"/>
        <v>0</v>
      </c>
      <c r="R110" s="70">
        <f t="shared" si="6"/>
        <v>0</v>
      </c>
      <c r="S110" s="284"/>
      <c r="T110" s="284"/>
      <c r="U110" s="71"/>
    </row>
    <row r="111" spans="1:21" ht="216.75">
      <c r="A111" s="38" t="s">
        <v>551</v>
      </c>
      <c r="B111" s="34" t="s">
        <v>335</v>
      </c>
      <c r="C111" s="35" t="s">
        <v>336</v>
      </c>
      <c r="D111" s="35" t="s">
        <v>337</v>
      </c>
      <c r="E111" s="35" t="s">
        <v>171</v>
      </c>
      <c r="F111" s="31" t="s">
        <v>659</v>
      </c>
      <c r="G111" s="31" t="s">
        <v>660</v>
      </c>
      <c r="H111" s="33" t="s">
        <v>661</v>
      </c>
      <c r="I111" s="33" t="s">
        <v>662</v>
      </c>
      <c r="J111" s="124">
        <v>6</v>
      </c>
      <c r="K111" s="27">
        <v>40360</v>
      </c>
      <c r="L111" s="27">
        <v>40531</v>
      </c>
      <c r="M111" s="49">
        <f t="shared" si="12"/>
        <v>24.428571428571427</v>
      </c>
      <c r="N111" s="116">
        <v>6</v>
      </c>
      <c r="O111" s="117">
        <f t="shared" si="8"/>
        <v>1</v>
      </c>
      <c r="P111" s="70">
        <f t="shared" si="9"/>
        <v>24.428571428571427</v>
      </c>
      <c r="Q111" s="70">
        <f t="shared" si="7"/>
        <v>24.428571428571427</v>
      </c>
      <c r="R111" s="70">
        <f t="shared" si="6"/>
        <v>24.428571428571427</v>
      </c>
      <c r="S111" s="284"/>
      <c r="T111" s="284"/>
      <c r="U111" s="71"/>
    </row>
    <row r="112" spans="1:21" ht="123" customHeight="1">
      <c r="A112" s="213" t="s">
        <v>552</v>
      </c>
      <c r="B112" s="179" t="s">
        <v>663</v>
      </c>
      <c r="C112" s="180" t="s">
        <v>664</v>
      </c>
      <c r="D112" s="180" t="s">
        <v>665</v>
      </c>
      <c r="E112" s="180" t="s">
        <v>666</v>
      </c>
      <c r="F112" s="182" t="s">
        <v>667</v>
      </c>
      <c r="G112" s="182" t="s">
        <v>668</v>
      </c>
      <c r="H112" s="33" t="s">
        <v>669</v>
      </c>
      <c r="I112" s="33" t="s">
        <v>670</v>
      </c>
      <c r="J112" s="124">
        <v>1</v>
      </c>
      <c r="K112" s="27">
        <v>40360</v>
      </c>
      <c r="L112" s="27">
        <v>40531</v>
      </c>
      <c r="M112" s="49">
        <f t="shared" si="12"/>
        <v>24.428571428571427</v>
      </c>
      <c r="N112" s="116">
        <v>1</v>
      </c>
      <c r="O112" s="117">
        <f t="shared" si="8"/>
        <v>1</v>
      </c>
      <c r="P112" s="70">
        <f t="shared" si="9"/>
        <v>24.428571428571427</v>
      </c>
      <c r="Q112" s="70">
        <f t="shared" si="7"/>
        <v>24.428571428571427</v>
      </c>
      <c r="R112" s="70">
        <f t="shared" si="6"/>
        <v>24.428571428571427</v>
      </c>
      <c r="S112" s="284"/>
      <c r="T112" s="284"/>
      <c r="U112" s="71"/>
    </row>
    <row r="113" spans="1:21" ht="114.75">
      <c r="A113" s="175"/>
      <c r="B113" s="181"/>
      <c r="C113" s="181"/>
      <c r="D113" s="181"/>
      <c r="E113" s="181"/>
      <c r="F113" s="181"/>
      <c r="G113" s="181"/>
      <c r="H113" s="33" t="s">
        <v>671</v>
      </c>
      <c r="I113" s="33" t="s">
        <v>672</v>
      </c>
      <c r="J113" s="124">
        <v>4</v>
      </c>
      <c r="K113" s="27">
        <v>40483</v>
      </c>
      <c r="L113" s="27">
        <v>40531</v>
      </c>
      <c r="M113" s="49">
        <f t="shared" si="12"/>
        <v>6.857142857142857</v>
      </c>
      <c r="N113" s="116">
        <v>1</v>
      </c>
      <c r="O113" s="117">
        <f t="shared" si="8"/>
        <v>0.25</v>
      </c>
      <c r="P113" s="70">
        <f t="shared" si="9"/>
        <v>1.7142857142857142</v>
      </c>
      <c r="Q113" s="70">
        <f t="shared" si="7"/>
        <v>1.7142857142857142</v>
      </c>
      <c r="R113" s="70">
        <f t="shared" si="6"/>
        <v>6.857142857142857</v>
      </c>
      <c r="S113" s="284"/>
      <c r="T113" s="284"/>
      <c r="U113" s="71"/>
    </row>
    <row r="114" spans="1:21" ht="156.75" customHeight="1">
      <c r="A114" s="176"/>
      <c r="B114" s="181"/>
      <c r="C114" s="181"/>
      <c r="D114" s="181"/>
      <c r="E114" s="181"/>
      <c r="F114" s="181"/>
      <c r="G114" s="181"/>
      <c r="H114" s="33" t="s">
        <v>673</v>
      </c>
      <c r="I114" s="33" t="s">
        <v>674</v>
      </c>
      <c r="J114" s="124">
        <v>4</v>
      </c>
      <c r="K114" s="27">
        <v>40554</v>
      </c>
      <c r="L114" s="27">
        <v>40632</v>
      </c>
      <c r="M114" s="49">
        <f t="shared" si="12"/>
        <v>11.142857142857142</v>
      </c>
      <c r="N114" s="116">
        <v>0</v>
      </c>
      <c r="O114" s="117">
        <f t="shared" si="8"/>
        <v>0</v>
      </c>
      <c r="P114" s="70">
        <f t="shared" si="9"/>
        <v>0</v>
      </c>
      <c r="Q114" s="70">
        <f t="shared" si="7"/>
        <v>0</v>
      </c>
      <c r="R114" s="70">
        <f t="shared" si="6"/>
        <v>0</v>
      </c>
      <c r="S114" s="284"/>
      <c r="T114" s="284"/>
      <c r="U114" s="71"/>
    </row>
    <row r="115" spans="1:21" ht="280.5">
      <c r="A115" s="213" t="s">
        <v>553</v>
      </c>
      <c r="B115" s="179" t="s">
        <v>675</v>
      </c>
      <c r="C115" s="180" t="s">
        <v>350</v>
      </c>
      <c r="D115" s="180" t="s">
        <v>351</v>
      </c>
      <c r="E115" s="180" t="s">
        <v>352</v>
      </c>
      <c r="F115" s="182" t="s">
        <v>353</v>
      </c>
      <c r="G115" s="174" t="s">
        <v>354</v>
      </c>
      <c r="H115" s="32" t="s">
        <v>355</v>
      </c>
      <c r="I115" s="33" t="s">
        <v>356</v>
      </c>
      <c r="J115" s="122">
        <v>1</v>
      </c>
      <c r="K115" s="27">
        <v>40360</v>
      </c>
      <c r="L115" s="27">
        <v>40420</v>
      </c>
      <c r="M115" s="49">
        <f t="shared" si="12"/>
        <v>8.571428571428571</v>
      </c>
      <c r="N115" s="116">
        <v>1</v>
      </c>
      <c r="O115" s="117">
        <f t="shared" si="8"/>
        <v>1</v>
      </c>
      <c r="P115" s="70">
        <f t="shared" si="9"/>
        <v>8.571428571428571</v>
      </c>
      <c r="Q115" s="70">
        <f t="shared" si="7"/>
        <v>8.571428571428571</v>
      </c>
      <c r="R115" s="70">
        <f t="shared" si="6"/>
        <v>8.571428571428571</v>
      </c>
      <c r="S115" s="284"/>
      <c r="T115" s="284"/>
      <c r="U115" s="71"/>
    </row>
    <row r="116" spans="1:21" ht="229.5">
      <c r="A116" s="213"/>
      <c r="B116" s="179"/>
      <c r="C116" s="180"/>
      <c r="D116" s="180"/>
      <c r="E116" s="180"/>
      <c r="F116" s="174"/>
      <c r="G116" s="174"/>
      <c r="H116" s="33" t="s">
        <v>357</v>
      </c>
      <c r="I116" s="33" t="s">
        <v>316</v>
      </c>
      <c r="J116" s="122">
        <v>6</v>
      </c>
      <c r="K116" s="27">
        <v>40360</v>
      </c>
      <c r="L116" s="27">
        <v>40531</v>
      </c>
      <c r="M116" s="49">
        <f t="shared" si="12"/>
        <v>24.428571428571427</v>
      </c>
      <c r="N116" s="116">
        <v>6</v>
      </c>
      <c r="O116" s="117">
        <f t="shared" si="8"/>
        <v>1</v>
      </c>
      <c r="P116" s="70">
        <f t="shared" si="9"/>
        <v>24.428571428571427</v>
      </c>
      <c r="Q116" s="70">
        <f t="shared" si="7"/>
        <v>24.428571428571427</v>
      </c>
      <c r="R116" s="70">
        <f t="shared" si="6"/>
        <v>24.428571428571427</v>
      </c>
      <c r="S116" s="284"/>
      <c r="T116" s="284"/>
      <c r="U116" s="71"/>
    </row>
    <row r="117" spans="1:21" ht="178.5">
      <c r="A117" s="213" t="s">
        <v>554</v>
      </c>
      <c r="B117" s="179" t="s">
        <v>358</v>
      </c>
      <c r="C117" s="180" t="s">
        <v>359</v>
      </c>
      <c r="D117" s="180" t="s">
        <v>360</v>
      </c>
      <c r="E117" s="180" t="s">
        <v>412</v>
      </c>
      <c r="F117" s="182" t="s">
        <v>413</v>
      </c>
      <c r="G117" s="182" t="s">
        <v>414</v>
      </c>
      <c r="H117" s="32" t="s">
        <v>415</v>
      </c>
      <c r="I117" s="33" t="s">
        <v>416</v>
      </c>
      <c r="J117" s="125">
        <v>6</v>
      </c>
      <c r="K117" s="27">
        <v>40360</v>
      </c>
      <c r="L117" s="27">
        <v>40531</v>
      </c>
      <c r="M117" s="49">
        <f t="shared" si="12"/>
        <v>24.428571428571427</v>
      </c>
      <c r="N117" s="116">
        <v>0</v>
      </c>
      <c r="O117" s="117">
        <f t="shared" si="8"/>
        <v>0</v>
      </c>
      <c r="P117" s="70">
        <f t="shared" si="9"/>
        <v>0</v>
      </c>
      <c r="Q117" s="70">
        <f t="shared" si="7"/>
        <v>0</v>
      </c>
      <c r="R117" s="70">
        <f t="shared" si="6"/>
        <v>24.428571428571427</v>
      </c>
      <c r="S117" s="284"/>
      <c r="T117" s="284"/>
      <c r="U117" s="71"/>
    </row>
    <row r="118" spans="1:21" ht="89.25">
      <c r="A118" s="213"/>
      <c r="B118" s="179"/>
      <c r="C118" s="180"/>
      <c r="D118" s="180"/>
      <c r="E118" s="180"/>
      <c r="F118" s="174"/>
      <c r="G118" s="174"/>
      <c r="H118" s="32" t="s">
        <v>417</v>
      </c>
      <c r="I118" s="32" t="s">
        <v>418</v>
      </c>
      <c r="J118" s="125">
        <v>6</v>
      </c>
      <c r="K118" s="27">
        <v>40360</v>
      </c>
      <c r="L118" s="27">
        <v>40531</v>
      </c>
      <c r="M118" s="49">
        <f t="shared" si="12"/>
        <v>24.428571428571427</v>
      </c>
      <c r="N118" s="116">
        <v>6</v>
      </c>
      <c r="O118" s="117">
        <f t="shared" si="8"/>
        <v>1</v>
      </c>
      <c r="P118" s="70">
        <f t="shared" si="9"/>
        <v>24.428571428571427</v>
      </c>
      <c r="Q118" s="70">
        <f t="shared" si="7"/>
        <v>24.428571428571427</v>
      </c>
      <c r="R118" s="70">
        <f t="shared" si="6"/>
        <v>24.428571428571427</v>
      </c>
      <c r="S118" s="284"/>
      <c r="T118" s="284"/>
      <c r="U118" s="71"/>
    </row>
    <row r="119" spans="1:21" ht="89.25">
      <c r="A119" s="213"/>
      <c r="B119" s="179"/>
      <c r="C119" s="180"/>
      <c r="D119" s="180"/>
      <c r="E119" s="180"/>
      <c r="F119" s="174"/>
      <c r="G119" s="174"/>
      <c r="H119" s="32" t="s">
        <v>419</v>
      </c>
      <c r="I119" s="32" t="s">
        <v>420</v>
      </c>
      <c r="J119" s="125">
        <v>1</v>
      </c>
      <c r="K119" s="27">
        <v>40360</v>
      </c>
      <c r="L119" s="27">
        <v>40531</v>
      </c>
      <c r="M119" s="49">
        <f t="shared" si="12"/>
        <v>24.428571428571427</v>
      </c>
      <c r="N119" s="116">
        <v>1</v>
      </c>
      <c r="O119" s="117">
        <f t="shared" si="8"/>
        <v>1</v>
      </c>
      <c r="P119" s="70">
        <f t="shared" si="9"/>
        <v>24.428571428571427</v>
      </c>
      <c r="Q119" s="70">
        <f t="shared" si="7"/>
        <v>24.428571428571427</v>
      </c>
      <c r="R119" s="70">
        <f t="shared" si="6"/>
        <v>24.428571428571427</v>
      </c>
      <c r="S119" s="284"/>
      <c r="T119" s="284"/>
      <c r="U119" s="71"/>
    </row>
    <row r="120" spans="1:21" ht="127.5">
      <c r="A120" s="213"/>
      <c r="B120" s="179"/>
      <c r="C120" s="180"/>
      <c r="D120" s="180"/>
      <c r="E120" s="180"/>
      <c r="F120" s="174"/>
      <c r="G120" s="174"/>
      <c r="H120" s="37" t="s">
        <v>421</v>
      </c>
      <c r="I120" s="37" t="s">
        <v>316</v>
      </c>
      <c r="J120" s="125">
        <v>6</v>
      </c>
      <c r="K120" s="27">
        <v>40360</v>
      </c>
      <c r="L120" s="27">
        <v>40531</v>
      </c>
      <c r="M120" s="49">
        <f t="shared" si="12"/>
        <v>24.428571428571427</v>
      </c>
      <c r="N120" s="116">
        <v>6</v>
      </c>
      <c r="O120" s="117">
        <f t="shared" si="8"/>
        <v>1</v>
      </c>
      <c r="P120" s="70">
        <f t="shared" si="9"/>
        <v>24.428571428571427</v>
      </c>
      <c r="Q120" s="70">
        <f t="shared" si="7"/>
        <v>24.428571428571427</v>
      </c>
      <c r="R120" s="70">
        <f t="shared" si="6"/>
        <v>24.428571428571427</v>
      </c>
      <c r="S120" s="284"/>
      <c r="T120" s="284"/>
      <c r="U120" s="71"/>
    </row>
    <row r="121" spans="1:21" ht="306">
      <c r="A121" s="38" t="s">
        <v>555</v>
      </c>
      <c r="B121" s="34" t="s">
        <v>422</v>
      </c>
      <c r="C121" s="35" t="s">
        <v>423</v>
      </c>
      <c r="D121" s="35" t="s">
        <v>424</v>
      </c>
      <c r="E121" s="35" t="s">
        <v>425</v>
      </c>
      <c r="F121" s="31" t="s">
        <v>426</v>
      </c>
      <c r="G121" s="31" t="s">
        <v>676</v>
      </c>
      <c r="H121" s="32" t="s">
        <v>346</v>
      </c>
      <c r="I121" s="32" t="s">
        <v>347</v>
      </c>
      <c r="J121" s="125">
        <v>1</v>
      </c>
      <c r="K121" s="27">
        <v>40452</v>
      </c>
      <c r="L121" s="27">
        <v>40531</v>
      </c>
      <c r="M121" s="49">
        <f t="shared" si="12"/>
        <v>11.285714285714286</v>
      </c>
      <c r="N121" s="116">
        <v>1</v>
      </c>
      <c r="O121" s="117">
        <f t="shared" si="8"/>
        <v>1</v>
      </c>
      <c r="P121" s="70">
        <f t="shared" si="9"/>
        <v>11.285714285714286</v>
      </c>
      <c r="Q121" s="70">
        <f t="shared" si="7"/>
        <v>11.285714285714286</v>
      </c>
      <c r="R121" s="70">
        <f t="shared" si="6"/>
        <v>11.285714285714286</v>
      </c>
      <c r="S121" s="284"/>
      <c r="T121" s="284"/>
      <c r="U121" s="71"/>
    </row>
    <row r="122" spans="1:21" ht="140.25">
      <c r="A122" s="213" t="s">
        <v>556</v>
      </c>
      <c r="B122" s="179" t="s">
        <v>348</v>
      </c>
      <c r="C122" s="180" t="s">
        <v>187</v>
      </c>
      <c r="D122" s="180" t="s">
        <v>188</v>
      </c>
      <c r="E122" s="180" t="s">
        <v>189</v>
      </c>
      <c r="F122" s="182" t="s">
        <v>190</v>
      </c>
      <c r="G122" s="182" t="s">
        <v>191</v>
      </c>
      <c r="H122" s="32" t="s">
        <v>192</v>
      </c>
      <c r="I122" s="32" t="s">
        <v>193</v>
      </c>
      <c r="J122" s="125">
        <v>1</v>
      </c>
      <c r="K122" s="27">
        <v>40360</v>
      </c>
      <c r="L122" s="27">
        <v>40420</v>
      </c>
      <c r="M122" s="49">
        <f t="shared" si="12"/>
        <v>8.571428571428571</v>
      </c>
      <c r="N122" s="116">
        <v>1</v>
      </c>
      <c r="O122" s="117">
        <f t="shared" si="8"/>
        <v>1</v>
      </c>
      <c r="P122" s="70">
        <f t="shared" si="9"/>
        <v>8.571428571428571</v>
      </c>
      <c r="Q122" s="70">
        <f t="shared" si="7"/>
        <v>8.571428571428571</v>
      </c>
      <c r="R122" s="70">
        <f t="shared" si="6"/>
        <v>8.571428571428571</v>
      </c>
      <c r="S122" s="284"/>
      <c r="T122" s="284"/>
      <c r="U122" s="71"/>
    </row>
    <row r="123" spans="1:21" ht="63.75">
      <c r="A123" s="213"/>
      <c r="B123" s="179"/>
      <c r="C123" s="180"/>
      <c r="D123" s="180"/>
      <c r="E123" s="180"/>
      <c r="F123" s="174"/>
      <c r="G123" s="182"/>
      <c r="H123" s="32" t="s">
        <v>194</v>
      </c>
      <c r="I123" s="32" t="s">
        <v>195</v>
      </c>
      <c r="J123" s="126">
        <v>100</v>
      </c>
      <c r="K123" s="27">
        <v>40422</v>
      </c>
      <c r="L123" s="27">
        <v>40724</v>
      </c>
      <c r="M123" s="49">
        <f t="shared" si="12"/>
        <v>43.142857142857146</v>
      </c>
      <c r="N123" s="116">
        <v>50</v>
      </c>
      <c r="O123" s="117">
        <f t="shared" si="8"/>
        <v>0.5</v>
      </c>
      <c r="P123" s="70">
        <f t="shared" si="9"/>
        <v>21.571428571428573</v>
      </c>
      <c r="Q123" s="70">
        <f t="shared" si="7"/>
        <v>0</v>
      </c>
      <c r="R123" s="70">
        <f t="shared" si="6"/>
        <v>0</v>
      </c>
      <c r="S123" s="284"/>
      <c r="T123" s="284"/>
      <c r="U123" s="71"/>
    </row>
    <row r="124" spans="1:21" ht="89.25">
      <c r="A124" s="213"/>
      <c r="B124" s="179"/>
      <c r="C124" s="180"/>
      <c r="D124" s="180"/>
      <c r="E124" s="180"/>
      <c r="F124" s="174"/>
      <c r="G124" s="182"/>
      <c r="H124" s="32" t="s">
        <v>196</v>
      </c>
      <c r="I124" s="32" t="s">
        <v>197</v>
      </c>
      <c r="J124" s="126">
        <v>1</v>
      </c>
      <c r="K124" s="27">
        <v>40360</v>
      </c>
      <c r="L124" s="27">
        <v>40724</v>
      </c>
      <c r="M124" s="49">
        <f t="shared" si="12"/>
        <v>52</v>
      </c>
      <c r="N124" s="116">
        <v>1</v>
      </c>
      <c r="O124" s="117">
        <f t="shared" si="8"/>
        <v>1</v>
      </c>
      <c r="P124" s="70">
        <f t="shared" si="9"/>
        <v>52</v>
      </c>
      <c r="Q124" s="70">
        <f t="shared" si="7"/>
        <v>0</v>
      </c>
      <c r="R124" s="70">
        <f t="shared" si="6"/>
        <v>0</v>
      </c>
      <c r="S124" s="284"/>
      <c r="T124" s="284"/>
      <c r="U124" s="71"/>
    </row>
    <row r="125" spans="1:21" ht="102">
      <c r="A125" s="213"/>
      <c r="B125" s="179"/>
      <c r="C125" s="180"/>
      <c r="D125" s="180"/>
      <c r="E125" s="180"/>
      <c r="F125" s="174"/>
      <c r="G125" s="182"/>
      <c r="H125" s="32" t="s">
        <v>198</v>
      </c>
      <c r="I125" s="32" t="s">
        <v>216</v>
      </c>
      <c r="J125" s="126">
        <v>1</v>
      </c>
      <c r="K125" s="27">
        <v>40360</v>
      </c>
      <c r="L125" s="27">
        <v>40724</v>
      </c>
      <c r="M125" s="49">
        <f t="shared" si="12"/>
        <v>52</v>
      </c>
      <c r="N125" s="116">
        <v>1</v>
      </c>
      <c r="O125" s="117">
        <f t="shared" si="8"/>
        <v>1</v>
      </c>
      <c r="P125" s="70">
        <f t="shared" si="9"/>
        <v>52</v>
      </c>
      <c r="Q125" s="70">
        <f t="shared" si="7"/>
        <v>0</v>
      </c>
      <c r="R125" s="70">
        <f t="shared" si="6"/>
        <v>0</v>
      </c>
      <c r="S125" s="284"/>
      <c r="T125" s="284"/>
      <c r="U125" s="71"/>
    </row>
    <row r="126" spans="1:21" ht="83.25" customHeight="1">
      <c r="A126" s="213" t="s">
        <v>557</v>
      </c>
      <c r="B126" s="179" t="s">
        <v>199</v>
      </c>
      <c r="C126" s="180" t="s">
        <v>200</v>
      </c>
      <c r="D126" s="180"/>
      <c r="E126" s="180"/>
      <c r="F126" s="181" t="s">
        <v>318</v>
      </c>
      <c r="G126" s="212" t="s">
        <v>319</v>
      </c>
      <c r="H126" s="32" t="s">
        <v>320</v>
      </c>
      <c r="I126" s="32" t="s">
        <v>670</v>
      </c>
      <c r="J126" s="126">
        <v>1</v>
      </c>
      <c r="K126" s="27">
        <v>40360</v>
      </c>
      <c r="L126" s="27">
        <v>40389</v>
      </c>
      <c r="M126" s="49">
        <f t="shared" si="12"/>
        <v>4.142857142857143</v>
      </c>
      <c r="N126" s="116">
        <v>1</v>
      </c>
      <c r="O126" s="117">
        <f t="shared" si="8"/>
        <v>1</v>
      </c>
      <c r="P126" s="70">
        <f t="shared" si="9"/>
        <v>4.142857142857143</v>
      </c>
      <c r="Q126" s="70">
        <f t="shared" si="7"/>
        <v>4.142857142857143</v>
      </c>
      <c r="R126" s="70">
        <f t="shared" si="6"/>
        <v>4.142857142857143</v>
      </c>
      <c r="S126" s="284"/>
      <c r="T126" s="284"/>
      <c r="U126" s="71"/>
    </row>
    <row r="127" spans="1:21" ht="76.5">
      <c r="A127" s="213"/>
      <c r="B127" s="179"/>
      <c r="C127" s="180"/>
      <c r="D127" s="180"/>
      <c r="E127" s="180"/>
      <c r="F127" s="181"/>
      <c r="G127" s="212"/>
      <c r="H127" s="32" t="s">
        <v>321</v>
      </c>
      <c r="I127" s="32" t="s">
        <v>627</v>
      </c>
      <c r="J127" s="126">
        <v>1</v>
      </c>
      <c r="K127" s="27">
        <v>40391</v>
      </c>
      <c r="L127" s="27">
        <v>40420</v>
      </c>
      <c r="M127" s="49">
        <f t="shared" si="12"/>
        <v>4.142857142857143</v>
      </c>
      <c r="N127" s="116">
        <v>1</v>
      </c>
      <c r="O127" s="117">
        <f t="shared" si="8"/>
        <v>1</v>
      </c>
      <c r="P127" s="70">
        <f t="shared" si="9"/>
        <v>4.142857142857143</v>
      </c>
      <c r="Q127" s="70">
        <f t="shared" si="7"/>
        <v>4.142857142857143</v>
      </c>
      <c r="R127" s="70">
        <f t="shared" si="6"/>
        <v>4.142857142857143</v>
      </c>
      <c r="S127" s="284"/>
      <c r="T127" s="284"/>
      <c r="U127" s="71"/>
    </row>
    <row r="128" spans="1:21" ht="89.25">
      <c r="A128" s="213"/>
      <c r="B128" s="179"/>
      <c r="C128" s="180"/>
      <c r="D128" s="180"/>
      <c r="E128" s="180"/>
      <c r="F128" s="181"/>
      <c r="G128" s="212"/>
      <c r="H128" s="32" t="s">
        <v>322</v>
      </c>
      <c r="I128" s="32" t="s">
        <v>356</v>
      </c>
      <c r="J128" s="126">
        <v>2</v>
      </c>
      <c r="K128" s="27">
        <v>40422</v>
      </c>
      <c r="L128" s="27">
        <v>40632</v>
      </c>
      <c r="M128" s="49">
        <f t="shared" si="12"/>
        <v>30</v>
      </c>
      <c r="N128" s="116">
        <v>2</v>
      </c>
      <c r="O128" s="117">
        <f t="shared" si="8"/>
        <v>1</v>
      </c>
      <c r="P128" s="70">
        <f t="shared" si="9"/>
        <v>30</v>
      </c>
      <c r="Q128" s="70">
        <f t="shared" si="7"/>
        <v>0</v>
      </c>
      <c r="R128" s="70">
        <f t="shared" si="6"/>
        <v>0</v>
      </c>
      <c r="S128" s="284"/>
      <c r="T128" s="284"/>
      <c r="U128" s="71"/>
    </row>
    <row r="129" spans="1:21" ht="114.75">
      <c r="A129" s="213" t="s">
        <v>558</v>
      </c>
      <c r="B129" s="179" t="s">
        <v>471</v>
      </c>
      <c r="C129" s="180" t="s">
        <v>343</v>
      </c>
      <c r="D129" s="180" t="s">
        <v>344</v>
      </c>
      <c r="E129" s="180" t="s">
        <v>345</v>
      </c>
      <c r="F129" s="212" t="s">
        <v>508</v>
      </c>
      <c r="G129" s="212" t="s">
        <v>509</v>
      </c>
      <c r="H129" s="32" t="s">
        <v>510</v>
      </c>
      <c r="I129" s="33" t="s">
        <v>670</v>
      </c>
      <c r="J129" s="126">
        <v>1</v>
      </c>
      <c r="K129" s="27">
        <v>40391</v>
      </c>
      <c r="L129" s="27">
        <v>40487</v>
      </c>
      <c r="M129" s="49">
        <f t="shared" si="12"/>
        <v>13.714285714285714</v>
      </c>
      <c r="N129" s="116">
        <v>1</v>
      </c>
      <c r="O129" s="117">
        <f t="shared" si="8"/>
        <v>1</v>
      </c>
      <c r="P129" s="70">
        <f t="shared" si="9"/>
        <v>13.714285714285714</v>
      </c>
      <c r="Q129" s="70">
        <f t="shared" si="7"/>
        <v>13.714285714285714</v>
      </c>
      <c r="R129" s="70">
        <f t="shared" si="6"/>
        <v>13.714285714285714</v>
      </c>
      <c r="S129" s="284"/>
      <c r="T129" s="284"/>
      <c r="U129" s="71"/>
    </row>
    <row r="130" spans="1:21" ht="229.5">
      <c r="A130" s="213"/>
      <c r="B130" s="179"/>
      <c r="C130" s="180"/>
      <c r="D130" s="180"/>
      <c r="E130" s="180"/>
      <c r="F130" s="212"/>
      <c r="G130" s="212"/>
      <c r="H130" s="31" t="s">
        <v>172</v>
      </c>
      <c r="I130" s="36" t="s">
        <v>173</v>
      </c>
      <c r="J130" s="126">
        <v>1</v>
      </c>
      <c r="K130" s="27">
        <v>40420</v>
      </c>
      <c r="L130" s="27">
        <v>40693</v>
      </c>
      <c r="M130" s="49">
        <f t="shared" si="12"/>
        <v>39</v>
      </c>
      <c r="N130" s="116">
        <v>1</v>
      </c>
      <c r="O130" s="117">
        <f t="shared" si="8"/>
        <v>1</v>
      </c>
      <c r="P130" s="70">
        <f t="shared" si="9"/>
        <v>39</v>
      </c>
      <c r="Q130" s="70">
        <f t="shared" si="7"/>
        <v>0</v>
      </c>
      <c r="R130" s="70">
        <f t="shared" si="6"/>
        <v>0</v>
      </c>
      <c r="S130" s="284"/>
      <c r="T130" s="284"/>
      <c r="U130" s="71"/>
    </row>
    <row r="131" spans="1:21" ht="318.75">
      <c r="A131" s="38" t="s">
        <v>559</v>
      </c>
      <c r="B131" s="34" t="s">
        <v>174</v>
      </c>
      <c r="C131" s="35" t="s">
        <v>201</v>
      </c>
      <c r="D131" s="35" t="s">
        <v>202</v>
      </c>
      <c r="E131" s="35" t="s">
        <v>566</v>
      </c>
      <c r="F131" s="31" t="s">
        <v>567</v>
      </c>
      <c r="G131" s="31" t="s">
        <v>568</v>
      </c>
      <c r="H131" s="31" t="s">
        <v>569</v>
      </c>
      <c r="I131" s="31" t="s">
        <v>570</v>
      </c>
      <c r="J131" s="127">
        <v>7</v>
      </c>
      <c r="K131" s="27">
        <v>40330</v>
      </c>
      <c r="L131" s="27">
        <v>40542</v>
      </c>
      <c r="M131" s="49">
        <f t="shared" si="12"/>
        <v>30.285714285714285</v>
      </c>
      <c r="N131" s="116">
        <v>7</v>
      </c>
      <c r="O131" s="117">
        <f t="shared" si="8"/>
        <v>1</v>
      </c>
      <c r="P131" s="70">
        <f t="shared" si="9"/>
        <v>30.285714285714285</v>
      </c>
      <c r="Q131" s="70">
        <f t="shared" si="7"/>
        <v>30.285714285714285</v>
      </c>
      <c r="R131" s="70">
        <f t="shared" si="6"/>
        <v>30.285714285714285</v>
      </c>
      <c r="S131" s="284"/>
      <c r="T131" s="284"/>
      <c r="U131" s="71"/>
    </row>
    <row r="132" spans="1:21" ht="293.25">
      <c r="A132" s="38" t="s">
        <v>560</v>
      </c>
      <c r="B132" s="34" t="s">
        <v>571</v>
      </c>
      <c r="C132" s="35" t="s">
        <v>572</v>
      </c>
      <c r="D132" s="35" t="s">
        <v>573</v>
      </c>
      <c r="E132" s="35" t="s">
        <v>574</v>
      </c>
      <c r="F132" s="31" t="s">
        <v>575</v>
      </c>
      <c r="G132" s="31" t="s">
        <v>576</v>
      </c>
      <c r="H132" s="32" t="s">
        <v>577</v>
      </c>
      <c r="I132" s="32" t="s">
        <v>578</v>
      </c>
      <c r="J132" s="127">
        <v>1</v>
      </c>
      <c r="K132" s="27">
        <v>40330</v>
      </c>
      <c r="L132" s="27">
        <v>40542</v>
      </c>
      <c r="M132" s="49">
        <f t="shared" si="12"/>
        <v>30.285714285714285</v>
      </c>
      <c r="N132" s="116">
        <v>1</v>
      </c>
      <c r="O132" s="117">
        <f t="shared" si="8"/>
        <v>1</v>
      </c>
      <c r="P132" s="70">
        <f t="shared" si="9"/>
        <v>30.285714285714285</v>
      </c>
      <c r="Q132" s="70">
        <f t="shared" si="7"/>
        <v>30.285714285714285</v>
      </c>
      <c r="R132" s="70">
        <f t="shared" si="6"/>
        <v>30.285714285714285</v>
      </c>
      <c r="S132" s="284"/>
      <c r="T132" s="284"/>
      <c r="U132" s="71"/>
    </row>
    <row r="133" spans="1:21" ht="165.75">
      <c r="A133" s="38" t="s">
        <v>561</v>
      </c>
      <c r="B133" s="34" t="s">
        <v>579</v>
      </c>
      <c r="C133" s="35" t="s">
        <v>580</v>
      </c>
      <c r="D133" s="35" t="s">
        <v>581</v>
      </c>
      <c r="E133" s="35" t="s">
        <v>582</v>
      </c>
      <c r="F133" s="31" t="s">
        <v>583</v>
      </c>
      <c r="G133" s="31" t="s">
        <v>584</v>
      </c>
      <c r="H133" s="32" t="s">
        <v>43</v>
      </c>
      <c r="I133" s="32" t="s">
        <v>44</v>
      </c>
      <c r="J133" s="127">
        <v>100</v>
      </c>
      <c r="K133" s="27">
        <v>40359</v>
      </c>
      <c r="L133" s="27">
        <v>40542</v>
      </c>
      <c r="M133" s="49">
        <f t="shared" si="12"/>
        <v>26.142857142857142</v>
      </c>
      <c r="N133" s="116">
        <v>60</v>
      </c>
      <c r="O133" s="117">
        <f t="shared" si="8"/>
        <v>0.6</v>
      </c>
      <c r="P133" s="70">
        <f>+M133*O133</f>
        <v>15.685714285714285</v>
      </c>
      <c r="Q133" s="70">
        <f t="shared" si="7"/>
        <v>15.685714285714285</v>
      </c>
      <c r="R133" s="70">
        <f t="shared" si="6"/>
        <v>26.142857142857142</v>
      </c>
      <c r="S133" s="201"/>
      <c r="T133" s="201"/>
      <c r="U133" s="71"/>
    </row>
    <row r="134" spans="1:21" ht="123.75">
      <c r="A134" s="210" t="s">
        <v>562</v>
      </c>
      <c r="B134" s="211">
        <v>1102002</v>
      </c>
      <c r="C134" s="191" t="s">
        <v>512</v>
      </c>
      <c r="D134" s="191" t="s">
        <v>713</v>
      </c>
      <c r="E134" s="191" t="s">
        <v>513</v>
      </c>
      <c r="F134" s="192" t="s">
        <v>714</v>
      </c>
      <c r="G134" s="194" t="s">
        <v>514</v>
      </c>
      <c r="H134" s="4" t="s">
        <v>715</v>
      </c>
      <c r="I134" s="1" t="s">
        <v>716</v>
      </c>
      <c r="J134" s="1">
        <v>1</v>
      </c>
      <c r="K134" s="27">
        <v>40359</v>
      </c>
      <c r="L134" s="27">
        <v>40451</v>
      </c>
      <c r="M134" s="6">
        <f t="shared" si="12"/>
        <v>13.142857142857142</v>
      </c>
      <c r="N134" s="116">
        <v>1</v>
      </c>
      <c r="O134" s="117">
        <f t="shared" si="8"/>
        <v>1</v>
      </c>
      <c r="P134" s="70">
        <f aca="true" t="shared" si="13" ref="P134:P159">+M134*O134</f>
        <v>13.142857142857142</v>
      </c>
      <c r="Q134" s="70">
        <f t="shared" si="7"/>
        <v>13.142857142857142</v>
      </c>
      <c r="R134" s="70">
        <f t="shared" si="6"/>
        <v>13.142857142857142</v>
      </c>
      <c r="S134" s="202"/>
      <c r="T134" s="202"/>
      <c r="U134" s="71"/>
    </row>
    <row r="135" spans="1:21" ht="90">
      <c r="A135" s="210"/>
      <c r="B135" s="211"/>
      <c r="C135" s="191"/>
      <c r="D135" s="191"/>
      <c r="E135" s="191"/>
      <c r="F135" s="193"/>
      <c r="G135" s="194"/>
      <c r="H135" s="4" t="s">
        <v>718</v>
      </c>
      <c r="I135" s="1" t="s">
        <v>717</v>
      </c>
      <c r="J135" s="1">
        <v>1</v>
      </c>
      <c r="K135" s="27">
        <v>40422</v>
      </c>
      <c r="L135" s="27">
        <v>40512</v>
      </c>
      <c r="M135" s="6">
        <f t="shared" si="12"/>
        <v>12.857142857142858</v>
      </c>
      <c r="N135" s="116">
        <v>1</v>
      </c>
      <c r="O135" s="117">
        <f t="shared" si="8"/>
        <v>1</v>
      </c>
      <c r="P135" s="70">
        <f t="shared" si="13"/>
        <v>12.857142857142858</v>
      </c>
      <c r="Q135" s="70">
        <f t="shared" si="7"/>
        <v>12.857142857142858</v>
      </c>
      <c r="R135" s="70">
        <f t="shared" si="6"/>
        <v>12.857142857142858</v>
      </c>
      <c r="S135" s="202"/>
      <c r="T135" s="202"/>
      <c r="U135" s="71"/>
    </row>
    <row r="136" spans="1:21" ht="90">
      <c r="A136" s="210"/>
      <c r="B136" s="211"/>
      <c r="C136" s="191"/>
      <c r="D136" s="191"/>
      <c r="E136" s="191"/>
      <c r="F136" s="4" t="s">
        <v>515</v>
      </c>
      <c r="G136" s="194"/>
      <c r="H136" s="4" t="s">
        <v>719</v>
      </c>
      <c r="I136" s="1" t="s">
        <v>720</v>
      </c>
      <c r="J136" s="5">
        <v>3</v>
      </c>
      <c r="K136" s="27">
        <v>40360</v>
      </c>
      <c r="L136" s="27">
        <v>40556</v>
      </c>
      <c r="M136" s="6">
        <f t="shared" si="12"/>
        <v>28</v>
      </c>
      <c r="N136" s="116">
        <v>3</v>
      </c>
      <c r="O136" s="117">
        <f t="shared" si="8"/>
        <v>1</v>
      </c>
      <c r="P136" s="70">
        <f t="shared" si="13"/>
        <v>28</v>
      </c>
      <c r="Q136" s="70">
        <f t="shared" si="7"/>
        <v>0</v>
      </c>
      <c r="R136" s="70">
        <f t="shared" si="6"/>
        <v>0</v>
      </c>
      <c r="S136" s="202"/>
      <c r="T136" s="202"/>
      <c r="U136" s="71"/>
    </row>
    <row r="137" spans="1:21" ht="202.5">
      <c r="A137" s="41" t="s">
        <v>407</v>
      </c>
      <c r="B137" s="8">
        <v>1202002</v>
      </c>
      <c r="C137" s="3" t="s">
        <v>517</v>
      </c>
      <c r="D137" s="3" t="s">
        <v>518</v>
      </c>
      <c r="E137" s="3" t="s">
        <v>693</v>
      </c>
      <c r="F137" s="4" t="s">
        <v>694</v>
      </c>
      <c r="G137" s="4" t="s">
        <v>695</v>
      </c>
      <c r="H137" s="4" t="s">
        <v>696</v>
      </c>
      <c r="I137" s="1" t="s">
        <v>697</v>
      </c>
      <c r="J137" s="1">
        <v>7</v>
      </c>
      <c r="K137" s="27">
        <v>40360</v>
      </c>
      <c r="L137" s="27">
        <v>40555</v>
      </c>
      <c r="M137" s="6">
        <f t="shared" si="12"/>
        <v>27.857142857142858</v>
      </c>
      <c r="N137" s="116">
        <v>5</v>
      </c>
      <c r="O137" s="117">
        <f t="shared" si="8"/>
        <v>0.7142857142857143</v>
      </c>
      <c r="P137" s="70">
        <f t="shared" si="13"/>
        <v>19.89795918367347</v>
      </c>
      <c r="Q137" s="70">
        <f t="shared" si="7"/>
        <v>0</v>
      </c>
      <c r="R137" s="70">
        <f t="shared" si="6"/>
        <v>0</v>
      </c>
      <c r="S137" s="202"/>
      <c r="T137" s="202"/>
      <c r="U137" s="71"/>
    </row>
    <row r="138" spans="1:21" ht="303.75">
      <c r="A138" s="41" t="s">
        <v>408</v>
      </c>
      <c r="B138" s="8"/>
      <c r="C138" s="39" t="s">
        <v>698</v>
      </c>
      <c r="D138" s="3" t="s">
        <v>699</v>
      </c>
      <c r="E138" s="3" t="s">
        <v>700</v>
      </c>
      <c r="F138" s="4" t="s">
        <v>701</v>
      </c>
      <c r="G138" s="4" t="s">
        <v>695</v>
      </c>
      <c r="H138" s="4" t="s">
        <v>702</v>
      </c>
      <c r="I138" s="5" t="s">
        <v>516</v>
      </c>
      <c r="J138" s="1">
        <v>1</v>
      </c>
      <c r="K138" s="9">
        <v>40389</v>
      </c>
      <c r="L138" s="9">
        <v>40530</v>
      </c>
      <c r="M138" s="6">
        <f t="shared" si="12"/>
        <v>20.142857142857142</v>
      </c>
      <c r="N138" s="116">
        <v>5</v>
      </c>
      <c r="O138" s="117">
        <f t="shared" si="8"/>
        <v>1</v>
      </c>
      <c r="P138" s="70">
        <f t="shared" si="13"/>
        <v>20.142857142857142</v>
      </c>
      <c r="Q138" s="70">
        <f t="shared" si="7"/>
        <v>20.142857142857142</v>
      </c>
      <c r="R138" s="70">
        <f t="shared" si="6"/>
        <v>20.142857142857142</v>
      </c>
      <c r="S138" s="202"/>
      <c r="T138" s="202"/>
      <c r="U138" s="71"/>
    </row>
    <row r="139" spans="1:21" ht="409.5">
      <c r="A139" s="41" t="s">
        <v>409</v>
      </c>
      <c r="B139" s="8">
        <v>1202002</v>
      </c>
      <c r="C139" s="39" t="s">
        <v>703</v>
      </c>
      <c r="D139" s="3" t="s">
        <v>704</v>
      </c>
      <c r="E139" s="3" t="s">
        <v>705</v>
      </c>
      <c r="F139" s="4" t="s">
        <v>748</v>
      </c>
      <c r="G139" s="4" t="s">
        <v>749</v>
      </c>
      <c r="H139" s="4" t="s">
        <v>750</v>
      </c>
      <c r="I139" s="1" t="s">
        <v>697</v>
      </c>
      <c r="J139" s="1">
        <v>7</v>
      </c>
      <c r="K139" s="10">
        <v>40360</v>
      </c>
      <c r="L139" s="10">
        <v>40555</v>
      </c>
      <c r="M139" s="6">
        <f t="shared" si="12"/>
        <v>27.857142857142858</v>
      </c>
      <c r="N139" s="116">
        <v>7</v>
      </c>
      <c r="O139" s="117">
        <f t="shared" si="8"/>
        <v>1</v>
      </c>
      <c r="P139" s="70">
        <f t="shared" si="13"/>
        <v>27.857142857142858</v>
      </c>
      <c r="Q139" s="70">
        <f t="shared" si="7"/>
        <v>0</v>
      </c>
      <c r="R139" s="70">
        <f t="shared" si="6"/>
        <v>0</v>
      </c>
      <c r="S139" s="202"/>
      <c r="T139" s="202"/>
      <c r="U139" s="71"/>
    </row>
    <row r="140" spans="1:21" ht="409.5">
      <c r="A140" s="41" t="s">
        <v>410</v>
      </c>
      <c r="B140" s="8">
        <v>1202002</v>
      </c>
      <c r="C140" s="39" t="s">
        <v>751</v>
      </c>
      <c r="D140" s="3" t="s">
        <v>752</v>
      </c>
      <c r="E140" s="3" t="s">
        <v>753</v>
      </c>
      <c r="F140" s="4" t="s">
        <v>754</v>
      </c>
      <c r="G140" s="4" t="s">
        <v>755</v>
      </c>
      <c r="H140" s="4" t="s">
        <v>756</v>
      </c>
      <c r="I140" s="1" t="s">
        <v>697</v>
      </c>
      <c r="J140" s="1">
        <v>7</v>
      </c>
      <c r="K140" s="10">
        <v>40360</v>
      </c>
      <c r="L140" s="10">
        <v>40555</v>
      </c>
      <c r="M140" s="6">
        <f t="shared" si="12"/>
        <v>27.857142857142858</v>
      </c>
      <c r="N140" s="116">
        <v>7</v>
      </c>
      <c r="O140" s="117">
        <f t="shared" si="8"/>
        <v>1</v>
      </c>
      <c r="P140" s="70">
        <f t="shared" si="13"/>
        <v>27.857142857142858</v>
      </c>
      <c r="Q140" s="70">
        <f t="shared" si="7"/>
        <v>0</v>
      </c>
      <c r="R140" s="70">
        <f t="shared" si="6"/>
        <v>0</v>
      </c>
      <c r="S140" s="202"/>
      <c r="T140" s="202"/>
      <c r="U140" s="71"/>
    </row>
    <row r="141" spans="1:21" ht="409.5">
      <c r="A141" s="110" t="s">
        <v>644</v>
      </c>
      <c r="B141" s="8">
        <v>1202002</v>
      </c>
      <c r="C141" s="40" t="s">
        <v>757</v>
      </c>
      <c r="D141" s="3" t="s">
        <v>758</v>
      </c>
      <c r="E141" s="3" t="s">
        <v>759</v>
      </c>
      <c r="F141" s="4" t="s">
        <v>760</v>
      </c>
      <c r="G141" s="4" t="s">
        <v>122</v>
      </c>
      <c r="H141" s="4" t="s">
        <v>123</v>
      </c>
      <c r="I141" s="1" t="s">
        <v>124</v>
      </c>
      <c r="J141" s="1">
        <v>1</v>
      </c>
      <c r="K141" s="9">
        <v>40360</v>
      </c>
      <c r="L141" s="9">
        <v>40390</v>
      </c>
      <c r="M141" s="6">
        <f t="shared" si="12"/>
        <v>4.285714285714286</v>
      </c>
      <c r="N141" s="116">
        <v>1</v>
      </c>
      <c r="O141" s="117">
        <f t="shared" si="8"/>
        <v>1</v>
      </c>
      <c r="P141" s="70">
        <f t="shared" si="13"/>
        <v>4.285714285714286</v>
      </c>
      <c r="Q141" s="70">
        <f t="shared" si="7"/>
        <v>4.285714285714286</v>
      </c>
      <c r="R141" s="70">
        <f t="shared" si="6"/>
        <v>4.285714285714286</v>
      </c>
      <c r="S141" s="202"/>
      <c r="T141" s="202"/>
      <c r="U141" s="71"/>
    </row>
    <row r="142" spans="1:21" ht="393.75">
      <c r="A142" s="11" t="s">
        <v>468</v>
      </c>
      <c r="B142" s="43">
        <v>1101002</v>
      </c>
      <c r="C142" s="44" t="s">
        <v>361</v>
      </c>
      <c r="D142" s="44" t="s">
        <v>377</v>
      </c>
      <c r="E142" s="44" t="s">
        <v>378</v>
      </c>
      <c r="F142" s="46" t="s">
        <v>613</v>
      </c>
      <c r="G142" s="46" t="s">
        <v>742</v>
      </c>
      <c r="H142" s="46" t="s">
        <v>511</v>
      </c>
      <c r="I142" s="56" t="s">
        <v>24</v>
      </c>
      <c r="J142" s="58">
        <v>1</v>
      </c>
      <c r="K142" s="9">
        <v>40325</v>
      </c>
      <c r="L142" s="9">
        <v>40543</v>
      </c>
      <c r="M142" s="6">
        <f t="shared" si="12"/>
        <v>31.142857142857142</v>
      </c>
      <c r="N142" s="116">
        <v>100</v>
      </c>
      <c r="O142" s="117">
        <f t="shared" si="8"/>
        <v>1</v>
      </c>
      <c r="P142" s="70">
        <f t="shared" si="13"/>
        <v>31.142857142857142</v>
      </c>
      <c r="Q142" s="70">
        <f t="shared" si="7"/>
        <v>0</v>
      </c>
      <c r="R142" s="70">
        <f t="shared" si="6"/>
        <v>0</v>
      </c>
      <c r="S142" s="202"/>
      <c r="T142" s="202"/>
      <c r="U142" s="71"/>
    </row>
    <row r="143" spans="1:21" ht="360">
      <c r="A143" s="11" t="s">
        <v>362</v>
      </c>
      <c r="B143" s="43">
        <v>1102002</v>
      </c>
      <c r="C143" s="44" t="s">
        <v>379</v>
      </c>
      <c r="D143" s="44" t="s">
        <v>380</v>
      </c>
      <c r="E143" s="44" t="s">
        <v>381</v>
      </c>
      <c r="F143" s="46" t="s">
        <v>591</v>
      </c>
      <c r="G143" s="46" t="s">
        <v>638</v>
      </c>
      <c r="H143" s="42"/>
      <c r="I143" s="55" t="s">
        <v>25</v>
      </c>
      <c r="J143" s="128">
        <v>5</v>
      </c>
      <c r="K143" s="9">
        <v>40325</v>
      </c>
      <c r="L143" s="9">
        <v>40531</v>
      </c>
      <c r="M143" s="6">
        <f t="shared" si="12"/>
        <v>29.428571428571427</v>
      </c>
      <c r="N143" s="116">
        <v>5</v>
      </c>
      <c r="O143" s="117">
        <f t="shared" si="8"/>
        <v>1</v>
      </c>
      <c r="P143" s="70">
        <f t="shared" si="13"/>
        <v>29.428571428571427</v>
      </c>
      <c r="Q143" s="70">
        <f t="shared" si="7"/>
        <v>29.428571428571427</v>
      </c>
      <c r="R143" s="70">
        <f t="shared" si="6"/>
        <v>29.428571428571427</v>
      </c>
      <c r="S143" s="202"/>
      <c r="T143" s="202"/>
      <c r="U143" s="71"/>
    </row>
    <row r="144" spans="1:21" ht="225">
      <c r="A144" s="45" t="s">
        <v>363</v>
      </c>
      <c r="B144" s="43">
        <v>1102002</v>
      </c>
      <c r="C144" s="44" t="s">
        <v>71</v>
      </c>
      <c r="D144" s="44" t="s">
        <v>382</v>
      </c>
      <c r="E144" s="44" t="s">
        <v>70</v>
      </c>
      <c r="F144" s="46" t="s">
        <v>592</v>
      </c>
      <c r="G144" s="46" t="s">
        <v>639</v>
      </c>
      <c r="H144" s="42"/>
      <c r="I144" s="57" t="s">
        <v>26</v>
      </c>
      <c r="J144" s="55">
        <v>7</v>
      </c>
      <c r="K144" s="9">
        <v>40329</v>
      </c>
      <c r="L144" s="9">
        <v>40531</v>
      </c>
      <c r="M144" s="6">
        <f t="shared" si="12"/>
        <v>28.857142857142858</v>
      </c>
      <c r="N144" s="116">
        <v>7</v>
      </c>
      <c r="O144" s="117">
        <f t="shared" si="8"/>
        <v>1</v>
      </c>
      <c r="P144" s="70">
        <f t="shared" si="13"/>
        <v>28.857142857142858</v>
      </c>
      <c r="Q144" s="70">
        <f t="shared" si="7"/>
        <v>28.857142857142858</v>
      </c>
      <c r="R144" s="70">
        <f t="shared" si="6"/>
        <v>28.857142857142858</v>
      </c>
      <c r="S144" s="202"/>
      <c r="T144" s="202"/>
      <c r="U144" s="71"/>
    </row>
    <row r="145" spans="1:21" ht="168.75">
      <c r="A145" s="45" t="s">
        <v>364</v>
      </c>
      <c r="B145" s="43">
        <v>11202001</v>
      </c>
      <c r="C145" s="44" t="s">
        <v>72</v>
      </c>
      <c r="D145" s="44" t="s">
        <v>73</v>
      </c>
      <c r="E145" s="44" t="s">
        <v>74</v>
      </c>
      <c r="F145" s="46" t="s">
        <v>593</v>
      </c>
      <c r="G145" s="46" t="s">
        <v>640</v>
      </c>
      <c r="H145" s="42"/>
      <c r="I145" s="57" t="s">
        <v>27</v>
      </c>
      <c r="J145" s="58">
        <v>1</v>
      </c>
      <c r="K145" s="9">
        <v>40330</v>
      </c>
      <c r="L145" s="9">
        <v>40531</v>
      </c>
      <c r="M145" s="6">
        <f t="shared" si="12"/>
        <v>28.714285714285715</v>
      </c>
      <c r="N145" s="116">
        <v>100</v>
      </c>
      <c r="O145" s="117">
        <f t="shared" si="8"/>
        <v>1</v>
      </c>
      <c r="P145" s="70">
        <f t="shared" si="13"/>
        <v>28.714285714285715</v>
      </c>
      <c r="Q145" s="70">
        <f t="shared" si="7"/>
        <v>28.714285714285715</v>
      </c>
      <c r="R145" s="70">
        <f t="shared" si="6"/>
        <v>28.714285714285715</v>
      </c>
      <c r="S145" s="202"/>
      <c r="T145" s="202"/>
      <c r="U145" s="71"/>
    </row>
    <row r="146" spans="1:21" ht="112.5">
      <c r="A146" s="45" t="s">
        <v>365</v>
      </c>
      <c r="B146" s="43">
        <v>11202001</v>
      </c>
      <c r="C146" s="44" t="s">
        <v>75</v>
      </c>
      <c r="D146" s="44" t="s">
        <v>76</v>
      </c>
      <c r="E146" s="44" t="s">
        <v>77</v>
      </c>
      <c r="F146" s="46" t="s">
        <v>594</v>
      </c>
      <c r="G146" s="46" t="s">
        <v>641</v>
      </c>
      <c r="H146" s="42"/>
      <c r="I146" s="57" t="s">
        <v>27</v>
      </c>
      <c r="J146" s="58">
        <v>1</v>
      </c>
      <c r="K146" s="9">
        <v>40330</v>
      </c>
      <c r="L146" s="9">
        <v>40531</v>
      </c>
      <c r="M146" s="6">
        <f t="shared" si="12"/>
        <v>28.714285714285715</v>
      </c>
      <c r="N146" s="116">
        <v>100</v>
      </c>
      <c r="O146" s="117">
        <f t="shared" si="8"/>
        <v>1</v>
      </c>
      <c r="P146" s="70">
        <f t="shared" si="13"/>
        <v>28.714285714285715</v>
      </c>
      <c r="Q146" s="70">
        <f t="shared" si="7"/>
        <v>28.714285714285715</v>
      </c>
      <c r="R146" s="70">
        <f t="shared" si="6"/>
        <v>28.714285714285715</v>
      </c>
      <c r="S146" s="202"/>
      <c r="T146" s="202"/>
      <c r="U146" s="71"/>
    </row>
    <row r="147" spans="1:21" ht="191.25">
      <c r="A147" s="45" t="s">
        <v>366</v>
      </c>
      <c r="B147" s="43">
        <v>1406002</v>
      </c>
      <c r="C147" s="44" t="s">
        <v>78</v>
      </c>
      <c r="D147" s="44" t="s">
        <v>79</v>
      </c>
      <c r="E147" s="44" t="s">
        <v>80</v>
      </c>
      <c r="F147" s="46" t="s">
        <v>592</v>
      </c>
      <c r="G147" s="46" t="s">
        <v>642</v>
      </c>
      <c r="H147" s="42"/>
      <c r="I147" s="57" t="s">
        <v>28</v>
      </c>
      <c r="J147" s="129">
        <v>1</v>
      </c>
      <c r="K147" s="9">
        <v>40284</v>
      </c>
      <c r="L147" s="9">
        <v>40311</v>
      </c>
      <c r="M147" s="6">
        <f t="shared" si="12"/>
        <v>3.857142857142857</v>
      </c>
      <c r="N147" s="116">
        <v>1</v>
      </c>
      <c r="O147" s="69">
        <f t="shared" si="8"/>
        <v>1</v>
      </c>
      <c r="P147" s="70">
        <f t="shared" si="13"/>
        <v>3.857142857142857</v>
      </c>
      <c r="Q147" s="70">
        <f t="shared" si="7"/>
        <v>3.857142857142857</v>
      </c>
      <c r="R147" s="70">
        <f t="shared" si="6"/>
        <v>3.857142857142857</v>
      </c>
      <c r="S147" s="202"/>
      <c r="T147" s="202"/>
      <c r="U147" s="71"/>
    </row>
    <row r="148" spans="1:21" ht="382.5">
      <c r="A148" s="45" t="s">
        <v>367</v>
      </c>
      <c r="B148" s="43">
        <v>1401004</v>
      </c>
      <c r="C148" s="44" t="s">
        <v>81</v>
      </c>
      <c r="D148" s="44" t="s">
        <v>82</v>
      </c>
      <c r="E148" s="44" t="s">
        <v>83</v>
      </c>
      <c r="F148" s="46" t="s">
        <v>595</v>
      </c>
      <c r="G148" s="46" t="s">
        <v>643</v>
      </c>
      <c r="H148" s="42"/>
      <c r="I148" s="57" t="s">
        <v>29</v>
      </c>
      <c r="J148" s="129">
        <v>2</v>
      </c>
      <c r="K148" s="9">
        <v>40359</v>
      </c>
      <c r="L148" s="9">
        <v>40543</v>
      </c>
      <c r="M148" s="6">
        <f t="shared" si="12"/>
        <v>26.285714285714285</v>
      </c>
      <c r="N148" s="116">
        <v>2</v>
      </c>
      <c r="O148" s="117">
        <f t="shared" si="8"/>
        <v>1</v>
      </c>
      <c r="P148" s="70">
        <f t="shared" si="13"/>
        <v>26.285714285714285</v>
      </c>
      <c r="Q148" s="70">
        <f t="shared" si="7"/>
        <v>0</v>
      </c>
      <c r="R148" s="70">
        <f t="shared" si="6"/>
        <v>0</v>
      </c>
      <c r="S148" s="202"/>
      <c r="T148" s="202"/>
      <c r="U148" s="71"/>
    </row>
    <row r="149" spans="1:21" ht="225">
      <c r="A149" s="45" t="s">
        <v>368</v>
      </c>
      <c r="B149" s="43">
        <v>1402100</v>
      </c>
      <c r="C149" s="44" t="s">
        <v>90</v>
      </c>
      <c r="D149" s="44" t="s">
        <v>91</v>
      </c>
      <c r="E149" s="44" t="s">
        <v>92</v>
      </c>
      <c r="F149" s="46" t="s">
        <v>596</v>
      </c>
      <c r="G149" s="46" t="s">
        <v>13</v>
      </c>
      <c r="H149" s="42"/>
      <c r="I149" s="57" t="s">
        <v>30</v>
      </c>
      <c r="J149" s="130">
        <v>1</v>
      </c>
      <c r="K149" s="9">
        <v>40182</v>
      </c>
      <c r="L149" s="9">
        <v>40527</v>
      </c>
      <c r="M149" s="6">
        <f t="shared" si="12"/>
        <v>49.285714285714285</v>
      </c>
      <c r="N149" s="116">
        <v>100</v>
      </c>
      <c r="O149" s="117">
        <f t="shared" si="8"/>
        <v>1</v>
      </c>
      <c r="P149" s="70">
        <f t="shared" si="13"/>
        <v>49.285714285714285</v>
      </c>
      <c r="Q149" s="70">
        <f t="shared" si="7"/>
        <v>49.285714285714285</v>
      </c>
      <c r="R149" s="70">
        <f t="shared" si="6"/>
        <v>49.285714285714285</v>
      </c>
      <c r="S149" s="202"/>
      <c r="T149" s="202"/>
      <c r="U149" s="71"/>
    </row>
    <row r="150" spans="1:21" ht="156">
      <c r="A150" s="45" t="s">
        <v>369</v>
      </c>
      <c r="B150" s="43">
        <v>1404004</v>
      </c>
      <c r="C150" s="20" t="s">
        <v>93</v>
      </c>
      <c r="D150" s="48" t="s">
        <v>683</v>
      </c>
      <c r="E150" s="48" t="s">
        <v>204</v>
      </c>
      <c r="F150" s="46" t="s">
        <v>599</v>
      </c>
      <c r="G150" s="46" t="s">
        <v>15</v>
      </c>
      <c r="H150" s="42"/>
      <c r="I150" s="57" t="s">
        <v>31</v>
      </c>
      <c r="J150" s="58">
        <v>1</v>
      </c>
      <c r="K150" s="9">
        <v>40330</v>
      </c>
      <c r="L150" s="9">
        <v>40527</v>
      </c>
      <c r="M150" s="6">
        <f t="shared" si="12"/>
        <v>28.142857142857142</v>
      </c>
      <c r="N150" s="116">
        <v>100</v>
      </c>
      <c r="O150" s="117">
        <f t="shared" si="8"/>
        <v>1</v>
      </c>
      <c r="P150" s="70">
        <f t="shared" si="13"/>
        <v>28.142857142857142</v>
      </c>
      <c r="Q150" s="70">
        <f t="shared" si="7"/>
        <v>28.142857142857142</v>
      </c>
      <c r="R150" s="70">
        <f t="shared" si="6"/>
        <v>28.142857142857142</v>
      </c>
      <c r="S150" s="202"/>
      <c r="T150" s="202"/>
      <c r="U150" s="71"/>
    </row>
    <row r="151" spans="1:21" ht="168">
      <c r="A151" s="45" t="s">
        <v>370</v>
      </c>
      <c r="B151" s="43">
        <v>1401012</v>
      </c>
      <c r="C151" s="20" t="s">
        <v>94</v>
      </c>
      <c r="D151" s="48" t="s">
        <v>684</v>
      </c>
      <c r="E151" s="48" t="s">
        <v>205</v>
      </c>
      <c r="F151" s="46" t="s">
        <v>600</v>
      </c>
      <c r="G151" s="46" t="s">
        <v>14</v>
      </c>
      <c r="H151" s="42"/>
      <c r="I151" s="57" t="s">
        <v>32</v>
      </c>
      <c r="J151" s="58">
        <v>1</v>
      </c>
      <c r="K151" s="9">
        <v>40330</v>
      </c>
      <c r="L151" s="9">
        <v>40527</v>
      </c>
      <c r="M151" s="6">
        <f t="shared" si="12"/>
        <v>28.142857142857142</v>
      </c>
      <c r="N151" s="116">
        <v>100</v>
      </c>
      <c r="O151" s="117">
        <f t="shared" si="8"/>
        <v>1</v>
      </c>
      <c r="P151" s="70">
        <f t="shared" si="13"/>
        <v>28.142857142857142</v>
      </c>
      <c r="Q151" s="70">
        <f t="shared" si="7"/>
        <v>28.142857142857142</v>
      </c>
      <c r="R151" s="70">
        <f t="shared" si="6"/>
        <v>28.142857142857142</v>
      </c>
      <c r="S151" s="202"/>
      <c r="T151" s="202"/>
      <c r="U151" s="71"/>
    </row>
    <row r="152" spans="1:21" ht="288">
      <c r="A152" s="45" t="s">
        <v>371</v>
      </c>
      <c r="B152" s="43">
        <v>1801002</v>
      </c>
      <c r="C152" s="20" t="s">
        <v>95</v>
      </c>
      <c r="D152" s="48" t="s">
        <v>685</v>
      </c>
      <c r="E152" s="48" t="s">
        <v>206</v>
      </c>
      <c r="F152" s="46" t="s">
        <v>601</v>
      </c>
      <c r="G152" s="46" t="s">
        <v>16</v>
      </c>
      <c r="H152" s="42"/>
      <c r="I152" s="57" t="s">
        <v>33</v>
      </c>
      <c r="J152" s="58">
        <v>0.97</v>
      </c>
      <c r="K152" s="9">
        <v>40182</v>
      </c>
      <c r="L152" s="9">
        <v>40527</v>
      </c>
      <c r="M152" s="6">
        <f t="shared" si="12"/>
        <v>49.285714285714285</v>
      </c>
      <c r="N152" s="116">
        <v>98</v>
      </c>
      <c r="O152" s="117">
        <f t="shared" si="8"/>
        <v>1</v>
      </c>
      <c r="P152" s="70">
        <f t="shared" si="13"/>
        <v>49.285714285714285</v>
      </c>
      <c r="Q152" s="70">
        <f t="shared" si="7"/>
        <v>49.285714285714285</v>
      </c>
      <c r="R152" s="70">
        <f t="shared" si="6"/>
        <v>49.285714285714285</v>
      </c>
      <c r="S152" s="202"/>
      <c r="T152" s="202"/>
      <c r="U152" s="71"/>
    </row>
    <row r="153" spans="1:21" ht="204">
      <c r="A153" s="45" t="s">
        <v>372</v>
      </c>
      <c r="B153" s="43">
        <v>1801002</v>
      </c>
      <c r="C153" s="47" t="s">
        <v>96</v>
      </c>
      <c r="D153" s="48" t="s">
        <v>686</v>
      </c>
      <c r="E153" s="48" t="s">
        <v>207</v>
      </c>
      <c r="F153" s="46" t="s">
        <v>602</v>
      </c>
      <c r="G153" s="46" t="s">
        <v>17</v>
      </c>
      <c r="H153" s="42"/>
      <c r="I153" s="57" t="s">
        <v>34</v>
      </c>
      <c r="J153" s="130">
        <v>1</v>
      </c>
      <c r="K153" s="9">
        <v>40344</v>
      </c>
      <c r="L153" s="9">
        <v>40527</v>
      </c>
      <c r="M153" s="6">
        <f t="shared" si="12"/>
        <v>26.142857142857142</v>
      </c>
      <c r="N153" s="116">
        <v>100</v>
      </c>
      <c r="O153" s="117">
        <f t="shared" si="8"/>
        <v>1</v>
      </c>
      <c r="P153" s="70">
        <f t="shared" si="13"/>
        <v>26.142857142857142</v>
      </c>
      <c r="Q153" s="70">
        <f t="shared" si="7"/>
        <v>26.142857142857142</v>
      </c>
      <c r="R153" s="70">
        <f t="shared" si="6"/>
        <v>26.142857142857142</v>
      </c>
      <c r="S153" s="202"/>
      <c r="T153" s="202"/>
      <c r="U153" s="71"/>
    </row>
    <row r="154" spans="1:21" ht="300">
      <c r="A154" s="45" t="s">
        <v>373</v>
      </c>
      <c r="B154" s="43">
        <v>1803001</v>
      </c>
      <c r="C154" s="20" t="s">
        <v>97</v>
      </c>
      <c r="D154" s="48" t="s">
        <v>687</v>
      </c>
      <c r="E154" s="48" t="s">
        <v>208</v>
      </c>
      <c r="F154" s="46" t="s">
        <v>603</v>
      </c>
      <c r="G154" s="57" t="s">
        <v>18</v>
      </c>
      <c r="H154" s="42"/>
      <c r="I154" s="57" t="s">
        <v>35</v>
      </c>
      <c r="J154" s="129">
        <v>6</v>
      </c>
      <c r="K154" s="9">
        <v>40357</v>
      </c>
      <c r="L154" s="9">
        <v>40540</v>
      </c>
      <c r="M154" s="6">
        <f t="shared" si="12"/>
        <v>26.142857142857142</v>
      </c>
      <c r="N154" s="116">
        <v>4</v>
      </c>
      <c r="O154" s="117">
        <f t="shared" si="8"/>
        <v>0.6666666666666666</v>
      </c>
      <c r="P154" s="70">
        <f t="shared" si="13"/>
        <v>17.428571428571427</v>
      </c>
      <c r="Q154" s="70">
        <f t="shared" si="7"/>
        <v>17.428571428571427</v>
      </c>
      <c r="R154" s="70">
        <f t="shared" si="6"/>
        <v>26.142857142857142</v>
      </c>
      <c r="S154" s="202"/>
      <c r="T154" s="202"/>
      <c r="U154" s="71"/>
    </row>
    <row r="155" spans="1:21" ht="240">
      <c r="A155" s="45" t="s">
        <v>374</v>
      </c>
      <c r="B155" s="43">
        <v>1803001</v>
      </c>
      <c r="C155" s="20" t="s">
        <v>98</v>
      </c>
      <c r="D155" s="48" t="s">
        <v>688</v>
      </c>
      <c r="E155" s="48" t="s">
        <v>209</v>
      </c>
      <c r="F155" s="46" t="s">
        <v>604</v>
      </c>
      <c r="G155" s="57" t="s">
        <v>19</v>
      </c>
      <c r="H155" s="42"/>
      <c r="I155" s="57" t="s">
        <v>36</v>
      </c>
      <c r="J155" s="129">
        <v>1</v>
      </c>
      <c r="K155" s="9">
        <v>40260</v>
      </c>
      <c r="L155" s="9">
        <v>40260</v>
      </c>
      <c r="M155" s="6">
        <f t="shared" si="12"/>
        <v>0</v>
      </c>
      <c r="N155" s="116">
        <v>1</v>
      </c>
      <c r="O155" s="117">
        <f t="shared" si="8"/>
        <v>1</v>
      </c>
      <c r="P155" s="70">
        <f t="shared" si="13"/>
        <v>0</v>
      </c>
      <c r="Q155" s="70">
        <f t="shared" si="7"/>
        <v>0</v>
      </c>
      <c r="R155" s="70">
        <f t="shared" si="6"/>
        <v>0</v>
      </c>
      <c r="S155" s="202"/>
      <c r="T155" s="202"/>
      <c r="U155" s="71"/>
    </row>
    <row r="156" spans="1:21" ht="360">
      <c r="A156" s="45" t="s">
        <v>375</v>
      </c>
      <c r="B156" s="43">
        <v>1803002</v>
      </c>
      <c r="C156" s="20" t="s">
        <v>681</v>
      </c>
      <c r="D156" s="48" t="s">
        <v>689</v>
      </c>
      <c r="E156" s="48" t="s">
        <v>210</v>
      </c>
      <c r="F156" s="46" t="s">
        <v>605</v>
      </c>
      <c r="G156" s="46" t="s">
        <v>20</v>
      </c>
      <c r="H156" s="42"/>
      <c r="I156" s="57" t="s">
        <v>37</v>
      </c>
      <c r="J156" s="129">
        <v>1</v>
      </c>
      <c r="K156" s="59">
        <v>40182</v>
      </c>
      <c r="L156" s="59">
        <v>40374</v>
      </c>
      <c r="M156" s="6">
        <f t="shared" si="12"/>
        <v>27.428571428571427</v>
      </c>
      <c r="N156" s="116">
        <v>1</v>
      </c>
      <c r="O156" s="117">
        <f t="shared" si="8"/>
        <v>1</v>
      </c>
      <c r="P156" s="70">
        <f t="shared" si="13"/>
        <v>27.428571428571427</v>
      </c>
      <c r="Q156" s="70">
        <f t="shared" si="7"/>
        <v>27.428571428571427</v>
      </c>
      <c r="R156" s="70">
        <f t="shared" si="6"/>
        <v>27.428571428571427</v>
      </c>
      <c r="S156" s="202"/>
      <c r="T156" s="202"/>
      <c r="U156" s="71"/>
    </row>
    <row r="157" spans="1:21" ht="204">
      <c r="A157" s="45" t="s">
        <v>376</v>
      </c>
      <c r="B157" s="43">
        <v>1803100</v>
      </c>
      <c r="C157" s="20" t="s">
        <v>349</v>
      </c>
      <c r="D157" s="48" t="s">
        <v>690</v>
      </c>
      <c r="E157" s="48" t="s">
        <v>211</v>
      </c>
      <c r="F157" s="46" t="s">
        <v>606</v>
      </c>
      <c r="G157" s="46" t="s">
        <v>21</v>
      </c>
      <c r="H157" s="42"/>
      <c r="I157" s="57" t="s">
        <v>38</v>
      </c>
      <c r="J157" s="129">
        <v>1</v>
      </c>
      <c r="K157" s="9">
        <v>40334</v>
      </c>
      <c r="L157" s="9">
        <v>40344</v>
      </c>
      <c r="M157" s="6">
        <f t="shared" si="12"/>
        <v>1.4285714285714286</v>
      </c>
      <c r="N157" s="116">
        <v>1</v>
      </c>
      <c r="O157" s="117">
        <f t="shared" si="8"/>
        <v>1</v>
      </c>
      <c r="P157" s="70">
        <f t="shared" si="13"/>
        <v>1.4285714285714286</v>
      </c>
      <c r="Q157" s="70">
        <f t="shared" si="7"/>
        <v>1.4285714285714286</v>
      </c>
      <c r="R157" s="70">
        <f t="shared" si="6"/>
        <v>1.4285714285714286</v>
      </c>
      <c r="S157" s="202"/>
      <c r="T157" s="202"/>
      <c r="U157" s="71"/>
    </row>
    <row r="158" spans="1:21" ht="409.5">
      <c r="A158" s="150" t="s">
        <v>406</v>
      </c>
      <c r="B158" s="43">
        <v>1801100</v>
      </c>
      <c r="C158" s="20" t="s">
        <v>682</v>
      </c>
      <c r="D158" s="48" t="s">
        <v>691</v>
      </c>
      <c r="E158" s="48" t="s">
        <v>212</v>
      </c>
      <c r="F158" s="46" t="s">
        <v>607</v>
      </c>
      <c r="G158" s="46" t="s">
        <v>22</v>
      </c>
      <c r="H158" s="42"/>
      <c r="I158" s="57" t="s">
        <v>39</v>
      </c>
      <c r="J158" s="130">
        <v>0.3</v>
      </c>
      <c r="K158" s="9">
        <v>40332</v>
      </c>
      <c r="L158" s="9">
        <v>40393</v>
      </c>
      <c r="M158" s="6">
        <f t="shared" si="12"/>
        <v>8.714285714285714</v>
      </c>
      <c r="N158" s="116">
        <v>0</v>
      </c>
      <c r="O158" s="117">
        <f t="shared" si="8"/>
        <v>0</v>
      </c>
      <c r="P158" s="70">
        <f t="shared" si="13"/>
        <v>0</v>
      </c>
      <c r="Q158" s="70">
        <f t="shared" si="7"/>
        <v>0</v>
      </c>
      <c r="R158" s="70">
        <f t="shared" si="6"/>
        <v>8.714285714285714</v>
      </c>
      <c r="S158" s="202"/>
      <c r="T158" s="202"/>
      <c r="U158" s="71"/>
    </row>
    <row r="159" spans="1:21" ht="304.5" thickBot="1">
      <c r="A159" s="11" t="s">
        <v>469</v>
      </c>
      <c r="B159" s="43">
        <v>701003</v>
      </c>
      <c r="C159" s="48" t="s">
        <v>203</v>
      </c>
      <c r="D159" s="48" t="s">
        <v>692</v>
      </c>
      <c r="E159" s="48" t="s">
        <v>213</v>
      </c>
      <c r="F159" s="46" t="s">
        <v>741</v>
      </c>
      <c r="G159" s="46" t="s">
        <v>23</v>
      </c>
      <c r="H159" s="42"/>
      <c r="I159" s="57" t="s">
        <v>40</v>
      </c>
      <c r="J159" s="130">
        <v>1</v>
      </c>
      <c r="K159" s="9">
        <v>40182</v>
      </c>
      <c r="L159" s="9">
        <v>40527</v>
      </c>
      <c r="M159" s="7">
        <f t="shared" si="12"/>
        <v>49.285714285714285</v>
      </c>
      <c r="N159" s="116">
        <v>100</v>
      </c>
      <c r="O159" s="69">
        <f t="shared" si="8"/>
        <v>1</v>
      </c>
      <c r="P159" s="70">
        <f t="shared" si="13"/>
        <v>49.285714285714285</v>
      </c>
      <c r="Q159" s="70">
        <f t="shared" si="7"/>
        <v>49.285714285714285</v>
      </c>
      <c r="R159" s="70">
        <f t="shared" si="6"/>
        <v>49.285714285714285</v>
      </c>
      <c r="S159" s="202"/>
      <c r="T159" s="202"/>
      <c r="U159" s="71"/>
    </row>
    <row r="160" spans="1:21" ht="13.5" thickBot="1">
      <c r="A160" s="297" t="s">
        <v>485</v>
      </c>
      <c r="B160" s="298"/>
      <c r="C160" s="298"/>
      <c r="D160" s="298"/>
      <c r="E160" s="298"/>
      <c r="F160" s="298"/>
      <c r="G160" s="298"/>
      <c r="H160" s="298"/>
      <c r="I160" s="298"/>
      <c r="J160" s="298"/>
      <c r="K160" s="298"/>
      <c r="L160" s="298"/>
      <c r="M160" s="298"/>
      <c r="N160" s="298"/>
      <c r="O160" s="298"/>
      <c r="P160" s="72">
        <f>SUM(P39:P159)</f>
        <v>2288.314409400124</v>
      </c>
      <c r="Q160" s="72">
        <f>SUM(Q39:Q159)</f>
        <v>1507.7735930735923</v>
      </c>
      <c r="R160" s="73">
        <f>SUM(R39:R159)</f>
        <v>1602.2857142857138</v>
      </c>
      <c r="S160" s="74"/>
      <c r="T160" s="75"/>
      <c r="U160" s="71"/>
    </row>
    <row r="161" spans="1:21" ht="20.25" customHeight="1">
      <c r="A161" s="203" t="s">
        <v>565</v>
      </c>
      <c r="B161" s="204"/>
      <c r="C161" s="204"/>
      <c r="D161" s="204"/>
      <c r="E161" s="204"/>
      <c r="F161" s="204"/>
      <c r="G161" s="204"/>
      <c r="H161" s="204"/>
      <c r="I161" s="204"/>
      <c r="J161" s="204"/>
      <c r="K161" s="204"/>
      <c r="L161" s="204"/>
      <c r="M161" s="204"/>
      <c r="N161" s="204"/>
      <c r="O161" s="76"/>
      <c r="P161" s="76"/>
      <c r="Q161" s="76"/>
      <c r="R161" s="76"/>
      <c r="S161" s="76"/>
      <c r="T161" s="77"/>
      <c r="U161" s="71"/>
    </row>
    <row r="162" spans="1:21" ht="20.25" customHeight="1">
      <c r="A162" s="149"/>
      <c r="B162" s="79"/>
      <c r="C162" s="79"/>
      <c r="D162" s="79"/>
      <c r="E162" s="79"/>
      <c r="F162" s="79"/>
      <c r="G162" s="79"/>
      <c r="H162" s="79"/>
      <c r="I162" s="79"/>
      <c r="J162" s="79"/>
      <c r="K162" s="79"/>
      <c r="L162" s="79"/>
      <c r="M162" s="79"/>
      <c r="N162" s="79"/>
      <c r="O162" s="64"/>
      <c r="P162" s="64"/>
      <c r="Q162" s="64"/>
      <c r="R162" s="64"/>
      <c r="S162" s="64"/>
      <c r="T162" s="81"/>
      <c r="U162" s="71"/>
    </row>
    <row r="163" spans="1:21" ht="20.25" customHeight="1">
      <c r="A163" s="149"/>
      <c r="B163" s="79"/>
      <c r="C163" s="79"/>
      <c r="D163" s="79"/>
      <c r="E163" s="79"/>
      <c r="F163" s="79"/>
      <c r="G163" s="79"/>
      <c r="H163" s="79"/>
      <c r="I163" s="79"/>
      <c r="J163" s="79"/>
      <c r="K163" s="79"/>
      <c r="L163" s="79"/>
      <c r="M163" s="79"/>
      <c r="N163" s="79"/>
      <c r="O163" s="64"/>
      <c r="P163" s="64"/>
      <c r="Q163" s="64"/>
      <c r="R163" s="64"/>
      <c r="S163" s="64"/>
      <c r="T163" s="81"/>
      <c r="U163" s="71"/>
    </row>
    <row r="164" spans="1:21" ht="20.25" customHeight="1">
      <c r="A164" s="149"/>
      <c r="B164" s="79"/>
      <c r="C164" s="79"/>
      <c r="D164" s="79"/>
      <c r="E164" s="79"/>
      <c r="F164" s="79"/>
      <c r="G164" s="79"/>
      <c r="H164" s="79"/>
      <c r="I164" s="79"/>
      <c r="J164" s="79"/>
      <c r="K164" s="79"/>
      <c r="L164" s="79"/>
      <c r="M164" s="79"/>
      <c r="N164" s="79"/>
      <c r="O164" s="64"/>
      <c r="P164" s="64"/>
      <c r="Q164" s="64"/>
      <c r="R164" s="64"/>
      <c r="S164" s="64"/>
      <c r="T164" s="81"/>
      <c r="U164" s="71"/>
    </row>
    <row r="165" spans="1:21" ht="20.25" customHeight="1">
      <c r="A165" s="149"/>
      <c r="B165" s="79"/>
      <c r="C165" s="79"/>
      <c r="D165" s="79"/>
      <c r="E165" s="79"/>
      <c r="F165" s="79"/>
      <c r="G165" s="79"/>
      <c r="H165" s="79"/>
      <c r="I165" s="79"/>
      <c r="J165" s="79"/>
      <c r="K165" s="79"/>
      <c r="L165" s="79"/>
      <c r="M165" s="79"/>
      <c r="N165" s="79"/>
      <c r="O165" s="64"/>
      <c r="P165" s="64"/>
      <c r="Q165" s="64"/>
      <c r="R165" s="64"/>
      <c r="S165" s="64"/>
      <c r="T165" s="81"/>
      <c r="U165" s="71"/>
    </row>
    <row r="166" spans="1:21" ht="12.75">
      <c r="A166" s="78"/>
      <c r="B166" s="79"/>
      <c r="C166" s="79"/>
      <c r="D166" s="79"/>
      <c r="E166" s="79"/>
      <c r="F166" s="79"/>
      <c r="G166" s="79"/>
      <c r="H166" s="79"/>
      <c r="I166" s="79"/>
      <c r="J166" s="80"/>
      <c r="K166" s="80"/>
      <c r="L166" s="80"/>
      <c r="M166" s="64"/>
      <c r="N166" s="64"/>
      <c r="O166" s="64"/>
      <c r="P166" s="64"/>
      <c r="Q166" s="64"/>
      <c r="R166" s="64"/>
      <c r="S166" s="64"/>
      <c r="T166" s="81"/>
      <c r="U166" s="71"/>
    </row>
    <row r="167" spans="1:21" ht="12.75">
      <c r="A167" s="82"/>
      <c r="B167" s="64"/>
      <c r="C167" s="64"/>
      <c r="D167" s="64"/>
      <c r="E167" s="64"/>
      <c r="F167" s="64"/>
      <c r="G167" s="64"/>
      <c r="H167" s="64"/>
      <c r="I167" s="64"/>
      <c r="J167" s="83" t="s">
        <v>486</v>
      </c>
      <c r="K167" s="64"/>
      <c r="L167" s="64"/>
      <c r="M167" s="64"/>
      <c r="N167" s="64"/>
      <c r="O167" s="64"/>
      <c r="P167" s="64"/>
      <c r="Q167" s="64"/>
      <c r="R167" s="64"/>
      <c r="S167" s="64"/>
      <c r="T167" s="81"/>
      <c r="U167" s="71"/>
    </row>
    <row r="168" spans="1:21" ht="12.75">
      <c r="A168" s="84"/>
      <c r="B168" s="64"/>
      <c r="C168" s="64"/>
      <c r="D168" s="64"/>
      <c r="E168" s="64"/>
      <c r="F168" s="64"/>
      <c r="G168" s="64"/>
      <c r="H168" s="64"/>
      <c r="I168" s="64"/>
      <c r="J168" s="64" t="s">
        <v>487</v>
      </c>
      <c r="K168" s="83" t="s">
        <v>563</v>
      </c>
      <c r="L168" s="83"/>
      <c r="M168" s="83"/>
      <c r="N168" s="64"/>
      <c r="O168" s="64"/>
      <c r="P168" s="64"/>
      <c r="Q168" s="64"/>
      <c r="R168" s="64"/>
      <c r="S168" s="64"/>
      <c r="T168" s="81"/>
      <c r="U168" s="71"/>
    </row>
    <row r="169" spans="1:21" ht="12.75">
      <c r="A169" s="84"/>
      <c r="B169" s="64"/>
      <c r="C169" s="64"/>
      <c r="D169" s="64"/>
      <c r="E169" s="64"/>
      <c r="F169" s="64"/>
      <c r="G169" s="64"/>
      <c r="H169" s="64"/>
      <c r="I169" s="64"/>
      <c r="J169" s="64" t="s">
        <v>488</v>
      </c>
      <c r="K169" s="64"/>
      <c r="L169" s="148" t="s">
        <v>564</v>
      </c>
      <c r="M169" s="64"/>
      <c r="N169" s="64"/>
      <c r="O169" s="64"/>
      <c r="P169" s="64"/>
      <c r="Q169" s="64"/>
      <c r="R169" s="64"/>
      <c r="S169" s="64"/>
      <c r="T169" s="81"/>
      <c r="U169" s="71"/>
    </row>
    <row r="170" spans="1:21" ht="12.75">
      <c r="A170" s="84"/>
      <c r="B170" s="64"/>
      <c r="C170" s="64"/>
      <c r="D170" s="64"/>
      <c r="E170" s="64"/>
      <c r="F170" s="64"/>
      <c r="G170" s="64"/>
      <c r="H170" s="64"/>
      <c r="I170" s="64"/>
      <c r="J170" s="64"/>
      <c r="K170" s="64"/>
      <c r="L170" s="64"/>
      <c r="M170" s="64"/>
      <c r="N170" s="64"/>
      <c r="O170" s="64"/>
      <c r="P170" s="64"/>
      <c r="Q170" s="64"/>
      <c r="R170" s="64"/>
      <c r="S170" s="64"/>
      <c r="T170" s="81"/>
      <c r="U170" s="71"/>
    </row>
    <row r="171" spans="1:21" ht="13.5" thickBot="1">
      <c r="A171" s="85"/>
      <c r="B171" s="86"/>
      <c r="C171" s="86"/>
      <c r="D171" s="86"/>
      <c r="E171" s="86"/>
      <c r="F171" s="86"/>
      <c r="G171" s="86"/>
      <c r="H171" s="86"/>
      <c r="I171" s="86"/>
      <c r="J171" s="86"/>
      <c r="K171" s="86"/>
      <c r="L171" s="86"/>
      <c r="M171" s="86"/>
      <c r="N171" s="86"/>
      <c r="O171" s="86"/>
      <c r="P171" s="86"/>
      <c r="Q171" s="86"/>
      <c r="R171" s="86"/>
      <c r="S171" s="86"/>
      <c r="T171" s="87"/>
      <c r="U171" s="71"/>
    </row>
    <row r="172" spans="1:21" ht="13.5" thickBot="1">
      <c r="A172" s="198" t="s">
        <v>489</v>
      </c>
      <c r="B172" s="199"/>
      <c r="C172" s="199"/>
      <c r="D172" s="199"/>
      <c r="E172" s="200"/>
      <c r="F172" s="71"/>
      <c r="G172" s="198" t="s">
        <v>490</v>
      </c>
      <c r="H172" s="199"/>
      <c r="I172" s="199"/>
      <c r="J172" s="199"/>
      <c r="K172" s="199"/>
      <c r="L172" s="199"/>
      <c r="M172" s="199"/>
      <c r="N172" s="199"/>
      <c r="O172" s="199"/>
      <c r="P172" s="199"/>
      <c r="Q172" s="199"/>
      <c r="R172" s="199"/>
      <c r="S172" s="199"/>
      <c r="T172" s="200"/>
      <c r="U172" s="71"/>
    </row>
    <row r="173" spans="1:21" ht="13.5" thickBot="1">
      <c r="A173" s="311"/>
      <c r="B173" s="311"/>
      <c r="C173" s="311"/>
      <c r="D173" s="311"/>
      <c r="E173" s="311"/>
      <c r="F173" s="71"/>
      <c r="G173" s="312" t="s">
        <v>491</v>
      </c>
      <c r="H173" s="313"/>
      <c r="I173" s="313"/>
      <c r="J173" s="313"/>
      <c r="K173" s="313"/>
      <c r="L173" s="313"/>
      <c r="M173" s="313"/>
      <c r="N173" s="313"/>
      <c r="O173" s="313"/>
      <c r="P173" s="313"/>
      <c r="Q173" s="313"/>
      <c r="R173" s="313"/>
      <c r="S173" s="313"/>
      <c r="T173" s="314"/>
      <c r="U173" s="71"/>
    </row>
    <row r="174" spans="1:21" ht="13.5" thickBot="1">
      <c r="A174" s="205"/>
      <c r="B174" s="206"/>
      <c r="C174" s="207" t="s">
        <v>492</v>
      </c>
      <c r="D174" s="208"/>
      <c r="E174" s="209"/>
      <c r="F174" s="71"/>
      <c r="G174" s="195" t="s">
        <v>493</v>
      </c>
      <c r="H174" s="196"/>
      <c r="I174" s="196"/>
      <c r="J174" s="196"/>
      <c r="K174" s="197"/>
      <c r="L174" s="185"/>
      <c r="M174" s="186"/>
      <c r="N174" s="186"/>
      <c r="O174" s="186"/>
      <c r="P174" s="186"/>
      <c r="Q174" s="187"/>
      <c r="R174" s="302" t="s">
        <v>494</v>
      </c>
      <c r="S174" s="320"/>
      <c r="T174" s="88">
        <f>+R160</f>
        <v>1602.2857142857138</v>
      </c>
      <c r="U174" s="71"/>
    </row>
    <row r="175" spans="1:21" ht="13.5" thickBot="1">
      <c r="A175" s="304"/>
      <c r="B175" s="305"/>
      <c r="C175" s="207" t="s">
        <v>495</v>
      </c>
      <c r="D175" s="208"/>
      <c r="E175" s="209"/>
      <c r="F175" s="71"/>
      <c r="G175" s="195" t="s">
        <v>496</v>
      </c>
      <c r="H175" s="196"/>
      <c r="I175" s="196"/>
      <c r="J175" s="196"/>
      <c r="K175" s="197"/>
      <c r="L175" s="185"/>
      <c r="M175" s="186"/>
      <c r="N175" s="186"/>
      <c r="O175" s="186"/>
      <c r="P175" s="186"/>
      <c r="Q175" s="187"/>
      <c r="R175" s="306" t="s">
        <v>497</v>
      </c>
      <c r="S175" s="307"/>
      <c r="T175" s="89">
        <f>SUM(M39:M159)</f>
        <v>2616.285714285714</v>
      </c>
      <c r="U175" s="71"/>
    </row>
    <row r="176" spans="1:21" ht="13.5" thickBot="1">
      <c r="A176" s="300"/>
      <c r="B176" s="301"/>
      <c r="C176" s="207" t="s">
        <v>498</v>
      </c>
      <c r="D176" s="208"/>
      <c r="E176" s="209"/>
      <c r="F176" s="71"/>
      <c r="G176" s="195" t="s">
        <v>499</v>
      </c>
      <c r="H176" s="196"/>
      <c r="I176" s="196"/>
      <c r="J176" s="196"/>
      <c r="K176" s="197"/>
      <c r="L176" s="185"/>
      <c r="M176" s="186"/>
      <c r="N176" s="186"/>
      <c r="O176" s="186"/>
      <c r="P176" s="186"/>
      <c r="Q176" s="187"/>
      <c r="R176" s="302" t="s">
        <v>500</v>
      </c>
      <c r="S176" s="303"/>
      <c r="T176" s="90">
        <f>IF(Q160=0,0,+Q160/T174)</f>
        <v>0.9410141896857301</v>
      </c>
      <c r="U176" s="71"/>
    </row>
    <row r="177" spans="1:21" ht="13.5" thickBot="1">
      <c r="A177" s="71"/>
      <c r="B177" s="71"/>
      <c r="C177" s="71"/>
      <c r="D177" s="71"/>
      <c r="E177" s="71"/>
      <c r="F177" s="71"/>
      <c r="G177" s="195" t="s">
        <v>501</v>
      </c>
      <c r="H177" s="196"/>
      <c r="I177" s="196"/>
      <c r="J177" s="196"/>
      <c r="K177" s="197"/>
      <c r="L177" s="188"/>
      <c r="M177" s="189"/>
      <c r="N177" s="189"/>
      <c r="O177" s="189"/>
      <c r="P177" s="189"/>
      <c r="Q177" s="190"/>
      <c r="R177" s="308" t="s">
        <v>502</v>
      </c>
      <c r="S177" s="309"/>
      <c r="T177" s="91">
        <f>IF(P160=0,0,+P160/T175)</f>
        <v>0.8746423973900224</v>
      </c>
      <c r="U177" s="71"/>
    </row>
    <row r="178" spans="1:20" ht="12.75">
      <c r="A178" s="92"/>
      <c r="B178" s="92"/>
      <c r="C178" s="92"/>
      <c r="D178" s="92"/>
      <c r="E178" s="92"/>
      <c r="F178" s="92"/>
      <c r="G178" s="92"/>
      <c r="H178" s="92"/>
      <c r="I178" s="92"/>
      <c r="J178" s="92"/>
      <c r="K178" s="92"/>
      <c r="L178" s="92"/>
      <c r="M178" s="92"/>
      <c r="N178" s="92"/>
      <c r="O178" s="92"/>
      <c r="P178" s="92"/>
      <c r="Q178" s="92"/>
      <c r="R178" s="92"/>
      <c r="S178" s="92"/>
      <c r="T178" s="92"/>
    </row>
    <row r="179" spans="1:20" ht="12.75">
      <c r="A179" s="299"/>
      <c r="B179" s="299"/>
      <c r="C179" s="299"/>
      <c r="D179" s="299"/>
      <c r="E179" s="299"/>
      <c r="F179" s="299"/>
      <c r="G179" s="299"/>
      <c r="H179" s="299"/>
      <c r="I179" s="299"/>
      <c r="J179" s="299"/>
      <c r="K179" s="299"/>
      <c r="L179" s="299"/>
      <c r="M179" s="299"/>
      <c r="N179" s="299"/>
      <c r="O179" s="299"/>
      <c r="P179" s="299"/>
      <c r="Q179" s="299"/>
      <c r="R179" s="299"/>
      <c r="S179" s="299"/>
      <c r="T179" s="299"/>
    </row>
  </sheetData>
  <mergeCells count="324">
    <mergeCell ref="E84:E89"/>
    <mergeCell ref="F84:F89"/>
    <mergeCell ref="G84:G89"/>
    <mergeCell ref="A84:A89"/>
    <mergeCell ref="B84:B89"/>
    <mergeCell ref="C84:C89"/>
    <mergeCell ref="D84:D89"/>
    <mergeCell ref="E80:E81"/>
    <mergeCell ref="F80:F81"/>
    <mergeCell ref="G80:G81"/>
    <mergeCell ref="A82:A83"/>
    <mergeCell ref="B82:B83"/>
    <mergeCell ref="C82:C83"/>
    <mergeCell ref="D82:D83"/>
    <mergeCell ref="E82:E83"/>
    <mergeCell ref="F82:F83"/>
    <mergeCell ref="G82:G83"/>
    <mergeCell ref="A80:A81"/>
    <mergeCell ref="B80:B81"/>
    <mergeCell ref="C80:C81"/>
    <mergeCell ref="D80:D81"/>
    <mergeCell ref="Q19:Q20"/>
    <mergeCell ref="R19:R20"/>
    <mergeCell ref="G21:G23"/>
    <mergeCell ref="B21:B23"/>
    <mergeCell ref="C21:C23"/>
    <mergeCell ref="D21:D23"/>
    <mergeCell ref="E21:E23"/>
    <mergeCell ref="E17:E20"/>
    <mergeCell ref="G17:G20"/>
    <mergeCell ref="R17:R18"/>
    <mergeCell ref="R174:S174"/>
    <mergeCell ref="A17:A20"/>
    <mergeCell ref="B17:B20"/>
    <mergeCell ref="C17:C20"/>
    <mergeCell ref="D17:D20"/>
    <mergeCell ref="H17:H18"/>
    <mergeCell ref="I17:I18"/>
    <mergeCell ref="L19:L20"/>
    <mergeCell ref="M19:M20"/>
    <mergeCell ref="N19:N20"/>
    <mergeCell ref="A21:A23"/>
    <mergeCell ref="A173:E173"/>
    <mergeCell ref="G173:T173"/>
    <mergeCell ref="K17:K18"/>
    <mergeCell ref="L17:L18"/>
    <mergeCell ref="M17:M18"/>
    <mergeCell ref="N17:N18"/>
    <mergeCell ref="O17:O18"/>
    <mergeCell ref="T133:T159"/>
    <mergeCell ref="P19:P20"/>
    <mergeCell ref="A175:B175"/>
    <mergeCell ref="C175:E175"/>
    <mergeCell ref="R175:S175"/>
    <mergeCell ref="R177:S177"/>
    <mergeCell ref="G175:K175"/>
    <mergeCell ref="A179:T179"/>
    <mergeCell ref="A176:B176"/>
    <mergeCell ref="C176:E176"/>
    <mergeCell ref="R176:S176"/>
    <mergeCell ref="G176:K176"/>
    <mergeCell ref="G177:K177"/>
    <mergeCell ref="A122:A125"/>
    <mergeCell ref="B122:B125"/>
    <mergeCell ref="C122:C125"/>
    <mergeCell ref="A160:O160"/>
    <mergeCell ref="D122:D125"/>
    <mergeCell ref="E122:E125"/>
    <mergeCell ref="F122:F125"/>
    <mergeCell ref="G122:G125"/>
    <mergeCell ref="A126:A128"/>
    <mergeCell ref="B126:B128"/>
    <mergeCell ref="T125:T128"/>
    <mergeCell ref="S129:S132"/>
    <mergeCell ref="T129:T132"/>
    <mergeCell ref="S125:S128"/>
    <mergeCell ref="A54:A56"/>
    <mergeCell ref="B54:B56"/>
    <mergeCell ref="C54:C56"/>
    <mergeCell ref="D54:D56"/>
    <mergeCell ref="E54:E56"/>
    <mergeCell ref="F54:F56"/>
    <mergeCell ref="G54:G56"/>
    <mergeCell ref="E46:E48"/>
    <mergeCell ref="F46:F48"/>
    <mergeCell ref="G46:G48"/>
    <mergeCell ref="E49:E53"/>
    <mergeCell ref="F49:F53"/>
    <mergeCell ref="G49:G53"/>
    <mergeCell ref="A49:A53"/>
    <mergeCell ref="B49:B53"/>
    <mergeCell ref="C49:C53"/>
    <mergeCell ref="D49:D53"/>
    <mergeCell ref="E44:E45"/>
    <mergeCell ref="A46:A48"/>
    <mergeCell ref="B46:B48"/>
    <mergeCell ref="C46:C48"/>
    <mergeCell ref="D46:D48"/>
    <mergeCell ref="A44:A45"/>
    <mergeCell ref="B44:B45"/>
    <mergeCell ref="C44:C45"/>
    <mergeCell ref="D44:D45"/>
    <mergeCell ref="T43:T46"/>
    <mergeCell ref="S47:S124"/>
    <mergeCell ref="T47:T124"/>
    <mergeCell ref="S43:S46"/>
    <mergeCell ref="A39:A43"/>
    <mergeCell ref="B39:B43"/>
    <mergeCell ref="C39:C43"/>
    <mergeCell ref="D39:D43"/>
    <mergeCell ref="P17:P18"/>
    <mergeCell ref="Q17:Q18"/>
    <mergeCell ref="E39:E43"/>
    <mergeCell ref="G39:G43"/>
    <mergeCell ref="J17:J18"/>
    <mergeCell ref="O19:O20"/>
    <mergeCell ref="H19:H20"/>
    <mergeCell ref="I19:I20"/>
    <mergeCell ref="J19:J20"/>
    <mergeCell ref="K19:K20"/>
    <mergeCell ref="Q12:Q13"/>
    <mergeCell ref="R12:R13"/>
    <mergeCell ref="S12:T12"/>
    <mergeCell ref="M12:M13"/>
    <mergeCell ref="N12:N13"/>
    <mergeCell ref="O12:O13"/>
    <mergeCell ref="P12:P13"/>
    <mergeCell ref="I12:I13"/>
    <mergeCell ref="J12:J13"/>
    <mergeCell ref="K12:K13"/>
    <mergeCell ref="L12:L13"/>
    <mergeCell ref="E12:E13"/>
    <mergeCell ref="F12:F13"/>
    <mergeCell ref="G12:G13"/>
    <mergeCell ref="H12:H13"/>
    <mergeCell ref="A12:A13"/>
    <mergeCell ref="B12:B13"/>
    <mergeCell ref="C12:C13"/>
    <mergeCell ref="D12:D13"/>
    <mergeCell ref="A9:N9"/>
    <mergeCell ref="O9:T9"/>
    <mergeCell ref="A10:N10"/>
    <mergeCell ref="A11:R11"/>
    <mergeCell ref="S11:T11"/>
    <mergeCell ref="A7:N7"/>
    <mergeCell ref="O7:T7"/>
    <mergeCell ref="A8:N8"/>
    <mergeCell ref="O8:T8"/>
    <mergeCell ref="A5:N5"/>
    <mergeCell ref="O5:T5"/>
    <mergeCell ref="A6:N6"/>
    <mergeCell ref="O6:T6"/>
    <mergeCell ref="A1:T1"/>
    <mergeCell ref="A2:T2"/>
    <mergeCell ref="A3:T3"/>
    <mergeCell ref="A4:T4"/>
    <mergeCell ref="A26:A27"/>
    <mergeCell ref="B26:B27"/>
    <mergeCell ref="C26:C27"/>
    <mergeCell ref="D26:D27"/>
    <mergeCell ref="A29:A30"/>
    <mergeCell ref="B29:B30"/>
    <mergeCell ref="C29:C30"/>
    <mergeCell ref="D29:D30"/>
    <mergeCell ref="C33:C34"/>
    <mergeCell ref="D33:D34"/>
    <mergeCell ref="E26:E27"/>
    <mergeCell ref="E29:E30"/>
    <mergeCell ref="E33:E34"/>
    <mergeCell ref="G33:G34"/>
    <mergeCell ref="A35:A38"/>
    <mergeCell ref="B35:B38"/>
    <mergeCell ref="C35:C38"/>
    <mergeCell ref="D35:D38"/>
    <mergeCell ref="E35:E38"/>
    <mergeCell ref="F35:F36"/>
    <mergeCell ref="G35:G36"/>
    <mergeCell ref="A33:A34"/>
    <mergeCell ref="B33:B34"/>
    <mergeCell ref="A57:A58"/>
    <mergeCell ref="B57:B58"/>
    <mergeCell ref="C57:C58"/>
    <mergeCell ref="D57:D58"/>
    <mergeCell ref="E57:E58"/>
    <mergeCell ref="F57:F58"/>
    <mergeCell ref="G57:G58"/>
    <mergeCell ref="H57:H58"/>
    <mergeCell ref="A59:A62"/>
    <mergeCell ref="B59:B62"/>
    <mergeCell ref="C59:C62"/>
    <mergeCell ref="D59:D62"/>
    <mergeCell ref="E59:E62"/>
    <mergeCell ref="F59:F60"/>
    <mergeCell ref="G59:G62"/>
    <mergeCell ref="F61:F62"/>
    <mergeCell ref="A63:A70"/>
    <mergeCell ref="B63:B70"/>
    <mergeCell ref="C63:C70"/>
    <mergeCell ref="D63:D70"/>
    <mergeCell ref="E63:E70"/>
    <mergeCell ref="G63:G70"/>
    <mergeCell ref="F64:F66"/>
    <mergeCell ref="F67:F69"/>
    <mergeCell ref="A71:A74"/>
    <mergeCell ref="B71:B74"/>
    <mergeCell ref="C71:C74"/>
    <mergeCell ref="D71:D74"/>
    <mergeCell ref="E71:E74"/>
    <mergeCell ref="G71:G74"/>
    <mergeCell ref="F73:F74"/>
    <mergeCell ref="A75:A76"/>
    <mergeCell ref="B75:B76"/>
    <mergeCell ref="C75:C76"/>
    <mergeCell ref="D75:D76"/>
    <mergeCell ref="E75:E76"/>
    <mergeCell ref="F75:F76"/>
    <mergeCell ref="G75:G76"/>
    <mergeCell ref="E77:E78"/>
    <mergeCell ref="F77:F78"/>
    <mergeCell ref="G77:G78"/>
    <mergeCell ref="A77:A78"/>
    <mergeCell ref="B77:B78"/>
    <mergeCell ref="C77:C78"/>
    <mergeCell ref="D77:D78"/>
    <mergeCell ref="A90:A93"/>
    <mergeCell ref="B90:B93"/>
    <mergeCell ref="C90:C93"/>
    <mergeCell ref="D90:D93"/>
    <mergeCell ref="E90:E93"/>
    <mergeCell ref="F90:F93"/>
    <mergeCell ref="G90:G93"/>
    <mergeCell ref="A95:A97"/>
    <mergeCell ref="B95:B97"/>
    <mergeCell ref="C95:C97"/>
    <mergeCell ref="D95:D97"/>
    <mergeCell ref="E95:E97"/>
    <mergeCell ref="F95:F97"/>
    <mergeCell ref="G95:G97"/>
    <mergeCell ref="A99:A100"/>
    <mergeCell ref="B99:B100"/>
    <mergeCell ref="C99:C100"/>
    <mergeCell ref="D99:D100"/>
    <mergeCell ref="E99:E100"/>
    <mergeCell ref="F99:F100"/>
    <mergeCell ref="G99:G100"/>
    <mergeCell ref="A101:A102"/>
    <mergeCell ref="B101:B102"/>
    <mergeCell ref="C101:C102"/>
    <mergeCell ref="D101:D102"/>
    <mergeCell ref="E101:E102"/>
    <mergeCell ref="F101:F102"/>
    <mergeCell ref="G101:G102"/>
    <mergeCell ref="A103:A104"/>
    <mergeCell ref="B103:B104"/>
    <mergeCell ref="C103:C104"/>
    <mergeCell ref="D103:D104"/>
    <mergeCell ref="E103:E104"/>
    <mergeCell ref="F103:F104"/>
    <mergeCell ref="G103:G104"/>
    <mergeCell ref="A105:A107"/>
    <mergeCell ref="B105:B107"/>
    <mergeCell ref="C105:C107"/>
    <mergeCell ref="D105:D107"/>
    <mergeCell ref="E105:E107"/>
    <mergeCell ref="F105:F107"/>
    <mergeCell ref="G105:G107"/>
    <mergeCell ref="G109:G110"/>
    <mergeCell ref="A112:A114"/>
    <mergeCell ref="B112:B114"/>
    <mergeCell ref="C112:C114"/>
    <mergeCell ref="D112:D114"/>
    <mergeCell ref="E112:E114"/>
    <mergeCell ref="F112:F114"/>
    <mergeCell ref="G112:G114"/>
    <mergeCell ref="A109:A110"/>
    <mergeCell ref="B109:B110"/>
    <mergeCell ref="C115:C116"/>
    <mergeCell ref="D115:D116"/>
    <mergeCell ref="E109:E110"/>
    <mergeCell ref="F109:F110"/>
    <mergeCell ref="C109:C110"/>
    <mergeCell ref="D109:D110"/>
    <mergeCell ref="G115:G116"/>
    <mergeCell ref="A117:A120"/>
    <mergeCell ref="B117:B120"/>
    <mergeCell ref="C117:C120"/>
    <mergeCell ref="D117:D120"/>
    <mergeCell ref="E117:E120"/>
    <mergeCell ref="F117:F120"/>
    <mergeCell ref="G117:G120"/>
    <mergeCell ref="A115:A116"/>
    <mergeCell ref="B115:B116"/>
    <mergeCell ref="E126:E128"/>
    <mergeCell ref="F126:F128"/>
    <mergeCell ref="E115:E116"/>
    <mergeCell ref="F115:F116"/>
    <mergeCell ref="G126:G128"/>
    <mergeCell ref="A129:A130"/>
    <mergeCell ref="B129:B130"/>
    <mergeCell ref="C129:C130"/>
    <mergeCell ref="D129:D130"/>
    <mergeCell ref="E129:E130"/>
    <mergeCell ref="F129:F130"/>
    <mergeCell ref="G129:G130"/>
    <mergeCell ref="C126:C128"/>
    <mergeCell ref="D126:D128"/>
    <mergeCell ref="A134:A136"/>
    <mergeCell ref="B134:B136"/>
    <mergeCell ref="C134:C136"/>
    <mergeCell ref="D134:D136"/>
    <mergeCell ref="E134:E136"/>
    <mergeCell ref="F134:F135"/>
    <mergeCell ref="G134:G136"/>
    <mergeCell ref="G174:K174"/>
    <mergeCell ref="A172:E172"/>
    <mergeCell ref="G172:T172"/>
    <mergeCell ref="S133:S159"/>
    <mergeCell ref="A161:N161"/>
    <mergeCell ref="A174:B174"/>
    <mergeCell ref="C174:E174"/>
    <mergeCell ref="L174:Q174"/>
    <mergeCell ref="L175:Q175"/>
    <mergeCell ref="L176:Q176"/>
    <mergeCell ref="L177:Q177"/>
  </mergeCells>
  <dataValidations count="3">
    <dataValidation type="date" allowBlank="1" showInputMessage="1" showErrorMessage="1" errorTitle="Error de Dato." error="Debe digitar una fecha valida en el formato dd/mm/aaaa." sqref="K142:L159">
      <formula1>1</formula1>
      <formula2>43831</formula2>
    </dataValidation>
    <dataValidation type="textLength" allowBlank="1" showInputMessage="1" showErrorMessage="1" errorTitle="Error de Dato." error="Debe digitar una longitud de texto maxima de 200 caracteres." sqref="G154:G155 I142:J159">
      <formula1>1</formula1>
      <formula2>200</formula2>
    </dataValidation>
    <dataValidation type="whole" operator="greaterThanOrEqual" allowBlank="1" showInputMessage="1" showErrorMessage="1" sqref="N54:N159">
      <formula1>0</formula1>
    </dataValidation>
  </dataValidations>
  <hyperlinks>
    <hyperlink ref="L169" r:id="rId1" display="aordonezm@procuraduria.gov.co"/>
  </hyperlinks>
  <printOptions/>
  <pageMargins left="0.3937007874015748" right="0.3937007874015748" top="0.1968503937007874" bottom="0.3937007874015748" header="0" footer="0"/>
  <pageSetup horizontalDpi="600" verticalDpi="600" orientation="landscape" paperSize="125" scale="65" r:id="rId5"/>
  <headerFooter alignWithMargins="0">
    <oddFooter>&amp;Cdblanco-OCI-enero2011-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Blanco</dc:creator>
  <cp:keywords/>
  <dc:description/>
  <cp:lastModifiedBy>DAMARIS BLANCO BARRAGÁN</cp:lastModifiedBy>
  <cp:lastPrinted>2011-01-26T16:52:24Z</cp:lastPrinted>
  <dcterms:created xsi:type="dcterms:W3CDTF">2003-11-14T08:59:56Z</dcterms:created>
  <dcterms:modified xsi:type="dcterms:W3CDTF">2011-06-17T19:53:14Z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